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mo usar" sheetId="1" state="visible" r:id="rId3"/>
    <sheet name="Resumo" sheetId="2" state="visible" r:id="rId4"/>
    <sheet name="Professores" sheetId="3" state="visible" r:id="rId5"/>
    <sheet name="Alunos" sheetId="4" state="visible" r:id="rId6"/>
    <sheet name="Aulas" sheetId="5" state="visible" r:id="rId7"/>
    <sheet name="Mensalidades" sheetId="6" state="visible" r:id="rId8"/>
  </sheets>
  <definedNames>
    <definedName function="false" hidden="false" localSheetId="3" name="_xlnm.Print_Titles" vbProcedure="false">Alunos!$1:$1</definedName>
    <definedName function="false" hidden="false" localSheetId="4" name="_xlnm.Print_Titles" vbProcedure="false">Aulas!$1:$1</definedName>
    <definedName function="false" hidden="false" localSheetId="5" name="_xlnm.Print_Titles" vbProcedure="false">Mensalidades!$1:$1</definedName>
    <definedName function="false" hidden="false" localSheetId="2" name="_xlnm.Print_Titles" vbProcedure="false">Professores!$1:$1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<sst xmlns="http://schemas.openxmlformats.org/spreadsheetml/2006/main" count="234" uniqueCount="156">
  <si>
    <t xml:space="preserve">Planilha para escola de música</t>
  </si>
  <si>
    <t xml:space="preserve">Modelo gratuito do have a band pro · pro.haveaband.app/planilha-escola-de-musica</t>
  </si>
  <si>
    <t xml:space="preserve">Legenda</t>
  </si>
  <si>
    <t xml:space="preserve">Célula branca</t>
  </si>
  <si>
    <t xml:space="preserve">Você preenche.</t>
  </si>
  <si>
    <t xml:space="preserve">Célula cinza</t>
  </si>
  <si>
    <t xml:space="preserve">Calculada pela planilha. Não precisa digitar nada nela.</t>
  </si>
  <si>
    <t xml:space="preserve">Célula amarela</t>
  </si>
  <si>
    <t xml:space="preserve">Fica na aba Resumo: é onde você escolhe o mês.</t>
  </si>
  <si>
    <t xml:space="preserve">Exemplo</t>
  </si>
  <si>
    <t xml:space="preserve">Os dados já preenchidos são fictícios. Antes de colocar os seus, apague o conteúdo das células brancas nas abas Professores, Alunos, Aulas e Mensalidades. Não apague as células cinza: são elas que fazem as contas.</t>
  </si>
  <si>
    <t xml:space="preserve">Passo a passo</t>
  </si>
  <si>
    <t xml:space="preserve">1. Professores</t>
  </si>
  <si>
    <t xml:space="preserve">Cadastre cada professor e a forma de pagamento: Por aula (valor fixo por aula dada) ou Percentual (parte das mensalidades pagas pelos alunos dele).</t>
  </si>
  <si>
    <t xml:space="preserve">2. Alunos</t>
  </si>
  <si>
    <t xml:space="preserve">Uma linha para cada curso de cada aluno. Quem faz dois cursos ocupa duas linhas, com o mesmo nome. Escolha o professor, o dia e a situação nas listas. A coluna "Aluno e curso" se preenche sozinha, e é por ela que as outras abas encontram cada matrícula.</t>
  </si>
  <si>
    <t xml:space="preserve">3. Mensalidades</t>
  </si>
  <si>
    <t xml:space="preserve">No começo do mês, lance uma linha para cada aluno e curso, com o mês de referência (qualquer data do mês). Valor, vencimento e professor vêm da aba Alunos. Quando a família pagar, preencha a data e o valor pago.</t>
  </si>
  <si>
    <t xml:space="preserve">4. Aulas</t>
  </si>
  <si>
    <t xml:space="preserve">Depois de cada aula, registre a data, o aluno (coluna "Aluno e curso") e a presença. Se a falta der direito a reposição, marque Sim em "Direito a reposição". A reposição fica pendente até você preencher a coluna "Reposição em".</t>
  </si>
  <si>
    <t xml:space="preserve">5. Resumo</t>
  </si>
  <si>
    <t xml:space="preserve">Troque o mês na célula amarela e confira o previsto, o recebido, os atrasos, as reposições pendentes e quanto pagar a cada professor.</t>
  </si>
  <si>
    <t xml:space="preserve">Regras usadas</t>
  </si>
  <si>
    <t xml:space="preserve">Em aberto e atrasado</t>
  </si>
  <si>
    <t xml:space="preserve">Mensalidade sem data de pagamento aparece como "Em aberto" até o vencimento e como "Atrasado" depois dele.</t>
  </si>
  <si>
    <t xml:space="preserve">Aula dada</t>
  </si>
  <si>
    <t xml:space="preserve">Conta cada aula marcada como "Presente" e cada reposição feita no mês. Se a sua escola também paga o professor quando o aluno falta sem avisar, ajuste a coluna Aulas dadas na aba Resumo.</t>
  </si>
  <si>
    <t xml:space="preserve">Percentual</t>
  </si>
  <si>
    <t xml:space="preserve">Calculado sobre o que os alunos daquele professor pagaram das mensalidades do mês.</t>
  </si>
  <si>
    <t xml:space="preserve">Levar para o sistema</t>
  </si>
  <si>
    <t xml:space="preserve">A aba Alunos usa os nomes de coluna que a importação do have a band pro reconhece. No sistema, abra Importar planilha, envie este arquivo e escolha a aba Alunos. Importe primeiro como "Alunos (com responsável)" e depois como "Matrículas (curso, horário e valor)". Antes de importar as matrículas, deixe só as linhas com situação Ativo, porque a importação cria matrículas em andamento. Grátis até 5 alunos ativos: pro.haveaband.app</t>
  </si>
  <si>
    <t xml:space="preserve">Resumo do mês</t>
  </si>
  <si>
    <t xml:space="preserve">Mês (troque aqui)</t>
  </si>
  <si>
    <t xml:space="preserve">Digite qualquer data do mês.</t>
  </si>
  <si>
    <t xml:space="preserve">Início do mês</t>
  </si>
  <si>
    <t xml:space="preserve">Fim do mês</t>
  </si>
  <si>
    <t xml:space="preserve">Indicadores</t>
  </si>
  <si>
    <t xml:space="preserve">Alunos ativos</t>
  </si>
  <si>
    <t xml:space="preserve">Matrículas ativas (aluno e curso)</t>
  </si>
  <si>
    <t xml:space="preserve">Mensalidades previstas no mês</t>
  </si>
  <si>
    <t xml:space="preserve">Recebido das mensalidades do mês</t>
  </si>
  <si>
    <t xml:space="preserve">Em aberto no mês</t>
  </si>
  <si>
    <t xml:space="preserve">Atrasado no mês</t>
  </si>
  <si>
    <t xml:space="preserve">Inadimplência do mês</t>
  </si>
  <si>
    <t xml:space="preserve">Atrasado somando todos os meses</t>
  </si>
  <si>
    <t xml:space="preserve">Mensalidades atrasadas (quantidade)</t>
  </si>
  <si>
    <t xml:space="preserve">Reposições pendentes</t>
  </si>
  <si>
    <t xml:space="preserve">Pagamento dos professores no mês</t>
  </si>
  <si>
    <t xml:space="preserve">Professor</t>
  </si>
  <si>
    <t xml:space="preserve">Forma de pagamento</t>
  </si>
  <si>
    <t xml:space="preserve">Aulas dadas</t>
  </si>
  <si>
    <t xml:space="preserve">Recebido dos alunos</t>
  </si>
  <si>
    <t xml:space="preserve">A pagar</t>
  </si>
  <si>
    <t xml:space="preserve">Total a pagar</t>
  </si>
  <si>
    <t xml:space="preserve">Instrumentos</t>
  </si>
  <si>
    <t xml:space="preserve">Telefone</t>
  </si>
  <si>
    <t xml:space="preserve">Valor por aula (R$)</t>
  </si>
  <si>
    <t xml:space="preserve">Rafael Lima</t>
  </si>
  <si>
    <t xml:space="preserve">Bateria</t>
  </si>
  <si>
    <t xml:space="preserve">(11) 98000-0001</t>
  </si>
  <si>
    <t xml:space="preserve">Por aula</t>
  </si>
  <si>
    <t xml:space="preserve">Camila Souza</t>
  </si>
  <si>
    <t xml:space="preserve">Violão, guitarra</t>
  </si>
  <si>
    <t xml:space="preserve">(11) 98000-0002</t>
  </si>
  <si>
    <t xml:space="preserve">Bruno Alves</t>
  </si>
  <si>
    <t xml:space="preserve">Teclado, piano</t>
  </si>
  <si>
    <t xml:space="preserve">(11) 98000-0003</t>
  </si>
  <si>
    <t xml:space="preserve">Aluno</t>
  </si>
  <si>
    <t xml:space="preserve">Data de nascimento</t>
  </si>
  <si>
    <t xml:space="preserve">E-mail</t>
  </si>
  <si>
    <t xml:space="preserve">Responsável</t>
  </si>
  <si>
    <t xml:space="preserve">Telefone do responsável</t>
  </si>
  <si>
    <t xml:space="preserve">E-mail do responsável</t>
  </si>
  <si>
    <t xml:space="preserve">Curso</t>
  </si>
  <si>
    <t xml:space="preserve">Modalidade</t>
  </si>
  <si>
    <t xml:space="preserve">Dia da semana</t>
  </si>
  <si>
    <t xml:space="preserve">Horário</t>
  </si>
  <si>
    <t xml:space="preserve">Duração (min)</t>
  </si>
  <si>
    <t xml:space="preserve">Valor da mensalidade</t>
  </si>
  <si>
    <t xml:space="preserve">Dia do vencimento</t>
  </si>
  <si>
    <t xml:space="preserve">Início</t>
  </si>
  <si>
    <t xml:space="preserve">Situação</t>
  </si>
  <si>
    <t xml:space="preserve">Observações</t>
  </si>
  <si>
    <t xml:space="preserve">Aluno e curso</t>
  </si>
  <si>
    <t xml:space="preserve">Laura Martins</t>
  </si>
  <si>
    <t xml:space="preserve">Paula Martins</t>
  </si>
  <si>
    <t xml:space="preserve">(11) 98000-1001</t>
  </si>
  <si>
    <t xml:space="preserve">paula@exemplo.com</t>
  </si>
  <si>
    <t xml:space="preserve">Individual</t>
  </si>
  <si>
    <t xml:space="preserve">Segunda</t>
  </si>
  <si>
    <t xml:space="preserve">Ativo</t>
  </si>
  <si>
    <t xml:space="preserve">Pedro Nogueira</t>
  </si>
  <si>
    <t xml:space="preserve">(11) 98000-1002</t>
  </si>
  <si>
    <t xml:space="preserve">pedro@exemplo.com</t>
  </si>
  <si>
    <t xml:space="preserve">Guitarra</t>
  </si>
  <si>
    <t xml:space="preserve">Terça</t>
  </si>
  <si>
    <t xml:space="preserve">Quer tocar na banda da igreja</t>
  </si>
  <si>
    <t xml:space="preserve">Sofia Ribeiro</t>
  </si>
  <si>
    <t xml:space="preserve">Marcos Ribeiro</t>
  </si>
  <si>
    <t xml:space="preserve">(11) 98000-1003</t>
  </si>
  <si>
    <t xml:space="preserve">marcos@exemplo.com</t>
  </si>
  <si>
    <t xml:space="preserve">Teclado</t>
  </si>
  <si>
    <t xml:space="preserve">Quarta</t>
  </si>
  <si>
    <t xml:space="preserve">Gabriel Costa</t>
  </si>
  <si>
    <t xml:space="preserve">(11) 98000-1014</t>
  </si>
  <si>
    <t xml:space="preserve">Ana Costa</t>
  </si>
  <si>
    <t xml:space="preserve">(11) 98000-1004</t>
  </si>
  <si>
    <t xml:space="preserve">ana@exemplo.com</t>
  </si>
  <si>
    <t xml:space="preserve">Violão</t>
  </si>
  <si>
    <t xml:space="preserve">Quinta</t>
  </si>
  <si>
    <t xml:space="preserve">Helena Duarte</t>
  </si>
  <si>
    <t xml:space="preserve">(11) 98000-1005</t>
  </si>
  <si>
    <t xml:space="preserve">helena@exemplo.com</t>
  </si>
  <si>
    <t xml:space="preserve">Sábado</t>
  </si>
  <si>
    <t xml:space="preserve">Segundo curso: uma linha por curso</t>
  </si>
  <si>
    <t xml:space="preserve">Tiago Mendes</t>
  </si>
  <si>
    <t xml:space="preserve">Carla Mendes</t>
  </si>
  <si>
    <t xml:space="preserve">(11) 98000-1006</t>
  </si>
  <si>
    <t xml:space="preserve">carla@exemplo.com</t>
  </si>
  <si>
    <t xml:space="preserve">Piano</t>
  </si>
  <si>
    <t xml:space="preserve">Sexta</t>
  </si>
  <si>
    <t xml:space="preserve">Pausado</t>
  </si>
  <si>
    <t xml:space="preserve">Volta em outubro</t>
  </si>
  <si>
    <t xml:space="preserve">Data</t>
  </si>
  <si>
    <t xml:space="preserve">Presença</t>
  </si>
  <si>
    <t xml:space="preserve">Direito a reposição</t>
  </si>
  <si>
    <t xml:space="preserve">Reposição em</t>
  </si>
  <si>
    <t xml:space="preserve">Reposição pendente</t>
  </si>
  <si>
    <t xml:space="preserve">Laura Martins · Bateria</t>
  </si>
  <si>
    <t xml:space="preserve">Presente</t>
  </si>
  <si>
    <t xml:space="preserve">Falta avisada</t>
  </si>
  <si>
    <t xml:space="preserve">Sim</t>
  </si>
  <si>
    <t xml:space="preserve">Reposição no sábado</t>
  </si>
  <si>
    <t xml:space="preserve">Pedro Nogueira · Guitarra</t>
  </si>
  <si>
    <t xml:space="preserve">Remarcada</t>
  </si>
  <si>
    <t xml:space="preserve">Passou para 17/09</t>
  </si>
  <si>
    <t xml:space="preserve">Aula remarcada de 15/09</t>
  </si>
  <si>
    <t xml:space="preserve">Sofia Ribeiro · Teclado</t>
  </si>
  <si>
    <t xml:space="preserve">Falta sem aviso</t>
  </si>
  <si>
    <t xml:space="preserve">Não</t>
  </si>
  <si>
    <t xml:space="preserve">Gabriel Costa · Violão</t>
  </si>
  <si>
    <t xml:space="preserve">Viagem da família</t>
  </si>
  <si>
    <t xml:space="preserve">Helena Duarte · Bateria</t>
  </si>
  <si>
    <t xml:space="preserve">Helena Duarte · Teclado</t>
  </si>
  <si>
    <t xml:space="preserve">Cancelada pela escola</t>
  </si>
  <si>
    <t xml:space="preserve">Professor doente</t>
  </si>
  <si>
    <t xml:space="preserve">Mês de referência</t>
  </si>
  <si>
    <t xml:space="preserve">Valor (R$)</t>
  </si>
  <si>
    <t xml:space="preserve">Vencimento</t>
  </si>
  <si>
    <t xml:space="preserve">Pago em</t>
  </si>
  <si>
    <t xml:space="preserve">Valor pago (R$)</t>
  </si>
  <si>
    <t xml:space="preserve">Dias em atraso</t>
  </si>
  <si>
    <t xml:space="preserve">Mês (calculado)</t>
  </si>
  <si>
    <t xml:space="preserve">Pix</t>
  </si>
  <si>
    <t xml:space="preserve">Boleto</t>
  </si>
  <si>
    <t xml:space="preserve">Transferência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</si>
</sst>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mm/yyyy"/>
    <numFmt numFmtId="166" formatCode="dd/mm/yyyy"/>
    <numFmt numFmtId="167" formatCode="0"/>
    <numFmt numFmtId="168" formatCode="&quot;R$ &quot;#,##0.00"/>
    <numFmt numFmtId="169" formatCode="0%"/>
    <numFmt numFmtId="170" formatCode="@"/>
    <numFmt numFmtId="171" formatCode="hh:mm"/>
  </numFmts>
  <fonts count="9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8151F"/>
      <name val="Arial"/>
      <family val="0"/>
      <charset val="1"/>
    </font>
    <font>
      <sz val="10"/>
      <color rgb="FF5B5566"/>
      <name val="Arial"/>
      <family val="0"/>
      <charset val="1"/>
    </font>
    <font>
      <b val="true"/>
      <sz val="11"/>
      <color rgb="FF18151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DEBE6"/>
        <bgColor rgb="FFFFFFFF"/>
      </patternFill>
    </fill>
    <fill>
      <patternFill patternType="solid">
        <fgColor rgb="FFE8B352"/>
        <bgColor rgb="FFFFCC00"/>
      </patternFill>
    </fill>
    <fill>
      <patternFill patternType="solid">
        <fgColor rgb="FF18151F"/>
        <bgColor rgb="FF0000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9D4CC"/>
      </left>
      <right style="thin">
        <color rgb="FFD9D4CC"/>
      </right>
      <top style="thin">
        <color rgb="FFD9D4CC"/>
      </top>
      <bottom style="thin">
        <color rgb="FFD9D4CC"/>
      </bottom>
      <diagonal/>
    </border>
    <border diagonalUp="false" diagonalDown="false">
      <left/>
      <right/>
      <top/>
      <bottom style="thin">
        <color rgb="FFD9D4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color rgb="FFB42318"/>
      </font>
    </dxf>
    <dxf>
      <font>
        <name val="Arial"/>
        <charset val="1"/>
        <family val="0"/>
        <color rgb="FF1E6B3A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6B3A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DEBE6"/>
      <rgbColor rgb="FFCCFFFF"/>
      <rgbColor rgb="FF660066"/>
      <rgbColor rgb="FFFF8080"/>
      <rgbColor rgb="FF0066CC"/>
      <rgbColor rgb="FFD9D4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8B352"/>
      <rgbColor rgb="FF3366FF"/>
      <rgbColor rgb="FF33CCCC"/>
      <rgbColor rgb="FF99CC00"/>
      <rgbColor rgb="FFFFCC00"/>
      <rgbColor rgb="FFFF9900"/>
      <rgbColor rgb="FFFF6600"/>
      <rgbColor rgb="FF5B5566"/>
      <rgbColor rgb="FF969696"/>
      <rgbColor rgb="FF003366"/>
      <rgbColor rgb="FF339966"/>
      <rgbColor rgb="FF003300"/>
      <rgbColor rgb="FF333300"/>
      <rgbColor rgb="FFB42318"/>
      <rgbColor rgb="FF993366"/>
      <rgbColor rgb="FF333399"/>
      <rgbColor rgb="FF1815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B352"/>
    <pageSetUpPr fitToPage="true"/>
  </sheetPr>
  <dimension ref="B2:C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4"/>
    <col collapsed="false" customWidth="true" hidden="false" outlineLevel="0" max="3" min="3" style="0" width="96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true" outlineLevel="0" collapsed="false">
      <c r="B6" s="4" t="s">
        <v>3</v>
      </c>
      <c r="C6" s="5" t="s">
        <v>4</v>
      </c>
    </row>
    <row r="7" customFormat="false" ht="15" hidden="false" customHeight="true" outlineLevel="0" collapsed="false">
      <c r="B7" s="4" t="s">
        <v>5</v>
      </c>
      <c r="C7" s="6" t="s">
        <v>6</v>
      </c>
    </row>
    <row r="8" customFormat="false" ht="15" hidden="false" customHeight="true" outlineLevel="0" collapsed="false">
      <c r="B8" s="4" t="s">
        <v>7</v>
      </c>
      <c r="C8" s="7" t="s">
        <v>8</v>
      </c>
    </row>
    <row r="9" customFormat="false" ht="30" hidden="false" customHeight="true" outlineLevel="0" collapsed="false">
      <c r="B9" s="4" t="s">
        <v>9</v>
      </c>
      <c r="C9" s="8" t="s">
        <v>10</v>
      </c>
    </row>
    <row r="11" customFormat="false" ht="15" hidden="false" customHeight="false" outlineLevel="0" collapsed="false">
      <c r="B11" s="3" t="s">
        <v>11</v>
      </c>
    </row>
    <row r="12" customFormat="false" ht="30" hidden="false" customHeight="true" outlineLevel="0" collapsed="false">
      <c r="B12" s="4" t="s">
        <v>12</v>
      </c>
      <c r="C12" s="8" t="s">
        <v>13</v>
      </c>
    </row>
    <row r="13" customFormat="false" ht="45" hidden="false" customHeight="true" outlineLevel="0" collapsed="false">
      <c r="B13" s="4" t="s">
        <v>14</v>
      </c>
      <c r="C13" s="8" t="s">
        <v>15</v>
      </c>
    </row>
    <row r="14" customFormat="false" ht="30" hidden="false" customHeight="true" outlineLevel="0" collapsed="false">
      <c r="B14" s="4" t="s">
        <v>16</v>
      </c>
      <c r="C14" s="8" t="s">
        <v>17</v>
      </c>
    </row>
    <row r="15" customFormat="false" ht="45" hidden="false" customHeight="true" outlineLevel="0" collapsed="false">
      <c r="B15" s="4" t="s">
        <v>18</v>
      </c>
      <c r="C15" s="8" t="s">
        <v>19</v>
      </c>
    </row>
    <row r="16" customFormat="false" ht="30" hidden="false" customHeight="true" outlineLevel="0" collapsed="false">
      <c r="B16" s="4" t="s">
        <v>20</v>
      </c>
      <c r="C16" s="8" t="s">
        <v>21</v>
      </c>
    </row>
    <row r="18" customFormat="false" ht="15" hidden="false" customHeight="false" outlineLevel="0" collapsed="false">
      <c r="B18" s="3" t="s">
        <v>22</v>
      </c>
    </row>
    <row r="19" customFormat="false" ht="15" hidden="false" customHeight="true" outlineLevel="0" collapsed="false">
      <c r="B19" s="4" t="s">
        <v>23</v>
      </c>
      <c r="C19" s="8" t="s">
        <v>24</v>
      </c>
    </row>
    <row r="20" customFormat="false" ht="30" hidden="false" customHeight="true" outlineLevel="0" collapsed="false">
      <c r="B20" s="4" t="s">
        <v>25</v>
      </c>
      <c r="C20" s="8" t="s">
        <v>26</v>
      </c>
    </row>
    <row r="21" customFormat="false" ht="15" hidden="false" customHeight="true" outlineLevel="0" collapsed="false">
      <c r="B21" s="4" t="s">
        <v>27</v>
      </c>
      <c r="C21" s="8" t="s">
        <v>28</v>
      </c>
    </row>
    <row r="23" customFormat="false" ht="60" hidden="false" customHeight="true" outlineLevel="0" collapsed="false">
      <c r="B23" s="4" t="s">
        <v>29</v>
      </c>
      <c r="C23" s="8" t="s">
        <v>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B352"/>
    <pageSetUpPr fitToPage="true"/>
  </sheetPr>
  <dimension ref="B2:G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6"/>
    <col collapsed="false" customWidth="true" hidden="false" outlineLevel="0" max="3" min="3" style="0" width="18"/>
    <col collapsed="false" customWidth="true" hidden="false" outlineLevel="0" max="5" min="4" style="0" width="14"/>
    <col collapsed="false" customWidth="true" hidden="false" outlineLevel="0" max="6" min="6" style="0" width="18"/>
    <col collapsed="false" customWidth="true" hidden="false" outlineLevel="0" max="7" min="7" style="0" width="16"/>
  </cols>
  <sheetData>
    <row r="2" customFormat="false" ht="19.7" hidden="false" customHeight="false" outlineLevel="0" collapsed="false">
      <c r="B2" s="1" t="s">
        <v>31</v>
      </c>
    </row>
    <row r="4" customFormat="false" ht="15" hidden="false" customHeight="false" outlineLevel="0" collapsed="false">
      <c r="B4" s="9" t="s">
        <v>32</v>
      </c>
      <c r="C4" s="10" t="n">
        <v>46266</v>
      </c>
      <c r="D4" s="2" t="s">
        <v>33</v>
      </c>
    </row>
    <row r="5" customFormat="false" ht="15" hidden="false" customHeight="false" outlineLevel="0" collapsed="false">
      <c r="B5" s="11" t="s">
        <v>34</v>
      </c>
      <c r="C5" s="12" t="n">
        <f aca="false">DATE(YEAR(C4),MONTH(C4),1)</f>
        <v>46266</v>
      </c>
    </row>
    <row r="6" customFormat="false" ht="15" hidden="false" customHeight="false" outlineLevel="0" collapsed="false">
      <c r="B6" s="11" t="s">
        <v>35</v>
      </c>
      <c r="C6" s="12" t="n">
        <f aca="false">DATE(YEAR(C4),MONTH(C4)+1,0)</f>
        <v>46295</v>
      </c>
    </row>
    <row r="8" customFormat="false" ht="15" hidden="false" customHeight="false" outlineLevel="0" collapsed="false">
      <c r="B8" s="13" t="s">
        <v>36</v>
      </c>
    </row>
    <row r="9" customFormat="false" ht="15" hidden="false" customHeight="false" outlineLevel="0" collapsed="false">
      <c r="B9" s="14" t="s">
        <v>37</v>
      </c>
      <c r="C9" s="15" t="n">
        <f aca="false">SUMPRODUCT((Alunos!$Q$2:$Q$301="Ativo")/(COUNTIFS(Alunos!$A$2:$A$301,Alunos!$A$2:$A$301,Alunos!$Q$2:$Q$301,"Ativo")+(Alunos!$Q$2:$Q$301&lt;&gt;"Ativo")))</f>
        <v>5</v>
      </c>
    </row>
    <row r="10" customFormat="false" ht="15" hidden="false" customHeight="false" outlineLevel="0" collapsed="false">
      <c r="B10" s="14" t="s">
        <v>38</v>
      </c>
      <c r="C10" s="15" t="n">
        <f aca="false">COUNTIF(Alunos!$Q$2:$Q$301,"Ativo")</f>
        <v>6</v>
      </c>
    </row>
    <row r="11" customFormat="false" ht="15" hidden="false" customHeight="false" outlineLevel="0" collapsed="false">
      <c r="B11" s="14" t="s">
        <v>39</v>
      </c>
      <c r="C11" s="16" t="n">
        <f aca="false">SUMIFS(Mensalidades!$D$2:$D$301,Mensalidades!$K$2:$K$301,$C$5)</f>
        <v>1700</v>
      </c>
    </row>
    <row r="12" customFormat="false" ht="15" hidden="false" customHeight="false" outlineLevel="0" collapsed="false">
      <c r="B12" s="14" t="s">
        <v>40</v>
      </c>
      <c r="C12" s="16" t="n">
        <f aca="false">SUMIFS(Mensalidades!$G$2:$G$301,Mensalidades!$K$2:$K$301,$C$5)</f>
        <v>1180</v>
      </c>
    </row>
    <row r="13" customFormat="false" ht="15" hidden="false" customHeight="false" outlineLevel="0" collapsed="false">
      <c r="B13" s="14" t="s">
        <v>41</v>
      </c>
      <c r="C13" s="16" t="n">
        <f aca="false">SUMIFS(Mensalidades!$D$2:$D$301,Mensalidades!$K$2:$K$301,$C$5,Mensalidades!$I$2:$I$301,"Em aberto")</f>
        <v>0</v>
      </c>
    </row>
    <row r="14" customFormat="false" ht="15" hidden="false" customHeight="false" outlineLevel="0" collapsed="false">
      <c r="B14" s="14" t="s">
        <v>42</v>
      </c>
      <c r="C14" s="16" t="n">
        <f aca="false">SUMIFS(Mensalidades!$D$2:$D$301,Mensalidades!$K$2:$K$301,$C$5,Mensalidades!$I$2:$I$301,"Atrasado")</f>
        <v>520</v>
      </c>
    </row>
    <row r="15" customFormat="false" ht="15" hidden="false" customHeight="false" outlineLevel="0" collapsed="false">
      <c r="B15" s="14" t="s">
        <v>43</v>
      </c>
      <c r="C15" s="17" t="n">
        <f aca="false">IF(C11=0,0,C14/C11)</f>
        <v>0.305882352941177</v>
      </c>
    </row>
    <row r="16" customFormat="false" ht="15" hidden="false" customHeight="false" outlineLevel="0" collapsed="false">
      <c r="B16" s="14" t="s">
        <v>44</v>
      </c>
      <c r="C16" s="16" t="n">
        <f aca="false">SUMIFS(Mensalidades!$D$2:$D$301,Mensalidades!$I$2:$I$301,"Atrasado")</f>
        <v>520</v>
      </c>
    </row>
    <row r="17" customFormat="false" ht="15" hidden="false" customHeight="false" outlineLevel="0" collapsed="false">
      <c r="B17" s="14" t="s">
        <v>45</v>
      </c>
      <c r="C17" s="15" t="n">
        <f aca="false">COUNTIF(Mensalidades!$I$2:$I$301,"Atrasado")</f>
        <v>2</v>
      </c>
    </row>
    <row r="18" customFormat="false" ht="15" hidden="false" customHeight="false" outlineLevel="0" collapsed="false">
      <c r="B18" s="14" t="s">
        <v>46</v>
      </c>
      <c r="C18" s="15" t="n">
        <f aca="false">COUNTIF(Aulas!$G$2:$G$301,"Sim")</f>
        <v>1</v>
      </c>
    </row>
    <row r="20" customFormat="false" ht="15" hidden="false" customHeight="false" outlineLevel="0" collapsed="false">
      <c r="B20" s="13" t="s">
        <v>47</v>
      </c>
    </row>
    <row r="21" customFormat="false" ht="31.5" hidden="false" customHeight="true" outlineLevel="0" collapsed="false">
      <c r="B21" s="18" t="s">
        <v>48</v>
      </c>
      <c r="C21" s="18" t="s">
        <v>49</v>
      </c>
      <c r="D21" s="18" t="s">
        <v>37</v>
      </c>
      <c r="E21" s="18" t="s">
        <v>50</v>
      </c>
      <c r="F21" s="18" t="s">
        <v>51</v>
      </c>
      <c r="G21" s="18" t="s">
        <v>52</v>
      </c>
    </row>
    <row r="22" customFormat="false" ht="15" hidden="false" customHeight="false" outlineLevel="0" collapsed="false">
      <c r="B22" s="19" t="str">
        <f aca="false">IF(Professores!A2="","",Professores!A2)</f>
        <v>Rafael Lima</v>
      </c>
      <c r="C22" s="19" t="str">
        <f aca="false">IF(B22="","",Professores!D2)</f>
        <v>Por aula</v>
      </c>
      <c r="D22" s="20" t="n">
        <f aca="false">IF(B22="","",Professores!G2)</f>
        <v>2</v>
      </c>
      <c r="E22" s="20" t="n">
        <f aca="false">IF(B22="","",COUNTIFS(Aulas!$C$2:$C$301,B22,Aulas!$D$2:$D$301,"Presente",Aulas!$A$2:$A$301,"&gt;="&amp;$C$5,Aulas!$A$2:$A$301,"&lt;="&amp;$C$6)+COUNTIFS(Aulas!$C$2:$C$301,B22,Aulas!$F$2:$F$301,"&gt;="&amp;$C$5,Aulas!$F$2:$F$301,"&lt;="&amp;$C$6))</f>
        <v>6</v>
      </c>
      <c r="F22" s="21" t="n">
        <f aca="false">IF(B22="","",SUMIFS(Mensalidades!$G$2:$G$301,Mensalidades!$C$2:$C$301,B22,Mensalidades!$K$2:$K$301,$C$5))</f>
        <v>600</v>
      </c>
      <c r="G22" s="21" t="n">
        <f aca="false">IF(B22="","",IF(C22="Por aula",E22*N(Professores!E2),IF(C22="Percentual",F22*N(Professores!F2),0)))</f>
        <v>360</v>
      </c>
    </row>
    <row r="23" customFormat="false" ht="15" hidden="false" customHeight="false" outlineLevel="0" collapsed="false">
      <c r="B23" s="19" t="str">
        <f aca="false">IF(Professores!A3="","",Professores!A3)</f>
        <v>Camila Souza</v>
      </c>
      <c r="C23" s="19" t="str">
        <f aca="false">IF(B23="","",Professores!D3)</f>
        <v>Percentual</v>
      </c>
      <c r="D23" s="20" t="n">
        <f aca="false">IF(B23="","",Professores!G3)</f>
        <v>2</v>
      </c>
      <c r="E23" s="20" t="n">
        <f aca="false">IF(B23="","",COUNTIFS(Aulas!$C$2:$C$301,B23,Aulas!$D$2:$D$301,"Presente",Aulas!$A$2:$A$301,"&gt;="&amp;$C$5,Aulas!$A$2:$A$301,"&lt;="&amp;$C$6)+COUNTIFS(Aulas!$C$2:$C$301,B23,Aulas!$F$2:$F$301,"&gt;="&amp;$C$5,Aulas!$F$2:$F$301,"&lt;="&amp;$C$6))</f>
        <v>5</v>
      </c>
      <c r="F23" s="21" t="n">
        <f aca="false">IF(B23="","",SUMIFS(Mensalidades!$G$2:$G$301,Mensalidades!$C$2:$C$301,B23,Mensalidades!$K$2:$K$301,$C$5))</f>
        <v>580</v>
      </c>
      <c r="G23" s="21" t="n">
        <f aca="false">IF(B23="","",IF(C23="Por aula",E23*N(Professores!E3),IF(C23="Percentual",F23*N(Professores!F3),0)))</f>
        <v>290</v>
      </c>
    </row>
    <row r="24" customFormat="false" ht="15" hidden="false" customHeight="false" outlineLevel="0" collapsed="false">
      <c r="B24" s="19" t="str">
        <f aca="false">IF(Professores!A4="","",Professores!A4)</f>
        <v>Bruno Alves</v>
      </c>
      <c r="C24" s="19" t="str">
        <f aca="false">IF(B24="","",Professores!D4)</f>
        <v>Por aula</v>
      </c>
      <c r="D24" s="20" t="n">
        <f aca="false">IF(B24="","",Professores!G4)</f>
        <v>2</v>
      </c>
      <c r="E24" s="20" t="n">
        <f aca="false">IF(B24="","",COUNTIFS(Aulas!$C$2:$C$301,B24,Aulas!$D$2:$D$301,"Presente",Aulas!$A$2:$A$301,"&gt;="&amp;$C$5,Aulas!$A$2:$A$301,"&lt;="&amp;$C$6)+COUNTIFS(Aulas!$C$2:$C$301,B24,Aulas!$F$2:$F$301,"&gt;="&amp;$C$5,Aulas!$F$2:$F$301,"&lt;="&amp;$C$6))</f>
        <v>5</v>
      </c>
      <c r="F24" s="21" t="n">
        <f aca="false">IF(B24="","",SUMIFS(Mensalidades!$G$2:$G$301,Mensalidades!$C$2:$C$301,B24,Mensalidades!$K$2:$K$301,$C$5))</f>
        <v>0</v>
      </c>
      <c r="G24" s="21" t="n">
        <f aca="false">IF(B24="","",IF(C24="Por aula",E24*N(Professores!E4),IF(C24="Percentual",F24*N(Professores!F4),0)))</f>
        <v>275</v>
      </c>
    </row>
    <row r="25" customFormat="false" ht="15" hidden="false" customHeight="false" outlineLevel="0" collapsed="false">
      <c r="B25" s="19" t="str">
        <f aca="false">IF(Professores!A5="","",Professores!A5)</f>
        <v/>
      </c>
      <c r="C25" s="19" t="str">
        <f aca="false">IF(B25="","",Professores!D5)</f>
        <v/>
      </c>
      <c r="D25" s="20" t="str">
        <f aca="false">IF(B25="","",Professores!G5)</f>
        <v/>
      </c>
      <c r="E25" s="20" t="str">
        <f aca="false">IF(B25="","",COUNTIFS(Aulas!$C$2:$C$301,B25,Aulas!$D$2:$D$301,"Presente",Aulas!$A$2:$A$301,"&gt;="&amp;$C$5,Aulas!$A$2:$A$301,"&lt;="&amp;$C$6)+COUNTIFS(Aulas!$C$2:$C$301,B25,Aulas!$F$2:$F$301,"&gt;="&amp;$C$5,Aulas!$F$2:$F$301,"&lt;="&amp;$C$6))</f>
        <v/>
      </c>
      <c r="F25" s="21" t="str">
        <f aca="false">IF(B25="","",SUMIFS(Mensalidades!$G$2:$G$301,Mensalidades!$C$2:$C$301,B25,Mensalidades!$K$2:$K$301,$C$5))</f>
        <v/>
      </c>
      <c r="G25" s="21" t="str">
        <f aca="false">IF(B25="","",IF(C25="Por aula",E25*N(Professores!E5),IF(C25="Percentual",F25*N(Professores!F5),0)))</f>
        <v/>
      </c>
    </row>
    <row r="26" customFormat="false" ht="15" hidden="false" customHeight="false" outlineLevel="0" collapsed="false">
      <c r="B26" s="19" t="str">
        <f aca="false">IF(Professores!A6="","",Professores!A6)</f>
        <v/>
      </c>
      <c r="C26" s="19" t="str">
        <f aca="false">IF(B26="","",Professores!D6)</f>
        <v/>
      </c>
      <c r="D26" s="20" t="str">
        <f aca="false">IF(B26="","",Professores!G6)</f>
        <v/>
      </c>
      <c r="E26" s="20" t="str">
        <f aca="false">IF(B26="","",COUNTIFS(Aulas!$C$2:$C$301,B26,Aulas!$D$2:$D$301,"Presente",Aulas!$A$2:$A$301,"&gt;="&amp;$C$5,Aulas!$A$2:$A$301,"&lt;="&amp;$C$6)+COUNTIFS(Aulas!$C$2:$C$301,B26,Aulas!$F$2:$F$301,"&gt;="&amp;$C$5,Aulas!$F$2:$F$301,"&lt;="&amp;$C$6))</f>
        <v/>
      </c>
      <c r="F26" s="21" t="str">
        <f aca="false">IF(B26="","",SUMIFS(Mensalidades!$G$2:$G$301,Mensalidades!$C$2:$C$301,B26,Mensalidades!$K$2:$K$301,$C$5))</f>
        <v/>
      </c>
      <c r="G26" s="21" t="str">
        <f aca="false">IF(B26="","",IF(C26="Por aula",E26*N(Professores!E6),IF(C26="Percentual",F26*N(Professores!F6),0)))</f>
        <v/>
      </c>
    </row>
    <row r="27" customFormat="false" ht="15" hidden="false" customHeight="false" outlineLevel="0" collapsed="false">
      <c r="B27" s="19" t="str">
        <f aca="false">IF(Professores!A7="","",Professores!A7)</f>
        <v/>
      </c>
      <c r="C27" s="19" t="str">
        <f aca="false">IF(B27="","",Professores!D7)</f>
        <v/>
      </c>
      <c r="D27" s="20" t="str">
        <f aca="false">IF(B27="","",Professores!G7)</f>
        <v/>
      </c>
      <c r="E27" s="20" t="str">
        <f aca="false">IF(B27="","",COUNTIFS(Aulas!$C$2:$C$301,B27,Aulas!$D$2:$D$301,"Presente",Aulas!$A$2:$A$301,"&gt;="&amp;$C$5,Aulas!$A$2:$A$301,"&lt;="&amp;$C$6)+COUNTIFS(Aulas!$C$2:$C$301,B27,Aulas!$F$2:$F$301,"&gt;="&amp;$C$5,Aulas!$F$2:$F$301,"&lt;="&amp;$C$6))</f>
        <v/>
      </c>
      <c r="F27" s="21" t="str">
        <f aca="false">IF(B27="","",SUMIFS(Mensalidades!$G$2:$G$301,Mensalidades!$C$2:$C$301,B27,Mensalidades!$K$2:$K$301,$C$5))</f>
        <v/>
      </c>
      <c r="G27" s="21" t="str">
        <f aca="false">IF(B27="","",IF(C27="Por aula",E27*N(Professores!E7),IF(C27="Percentual",F27*N(Professores!F7),0)))</f>
        <v/>
      </c>
    </row>
    <row r="28" customFormat="false" ht="15" hidden="false" customHeight="false" outlineLevel="0" collapsed="false">
      <c r="B28" s="19" t="str">
        <f aca="false">IF(Professores!A8="","",Professores!A8)</f>
        <v/>
      </c>
      <c r="C28" s="19" t="str">
        <f aca="false">IF(B28="","",Professores!D8)</f>
        <v/>
      </c>
      <c r="D28" s="20" t="str">
        <f aca="false">IF(B28="","",Professores!G8)</f>
        <v/>
      </c>
      <c r="E28" s="20" t="str">
        <f aca="false">IF(B28="","",COUNTIFS(Aulas!$C$2:$C$301,B28,Aulas!$D$2:$D$301,"Presente",Aulas!$A$2:$A$301,"&gt;="&amp;$C$5,Aulas!$A$2:$A$301,"&lt;="&amp;$C$6)+COUNTIFS(Aulas!$C$2:$C$301,B28,Aulas!$F$2:$F$301,"&gt;="&amp;$C$5,Aulas!$F$2:$F$301,"&lt;="&amp;$C$6))</f>
        <v/>
      </c>
      <c r="F28" s="21" t="str">
        <f aca="false">IF(B28="","",SUMIFS(Mensalidades!$G$2:$G$301,Mensalidades!$C$2:$C$301,B28,Mensalidades!$K$2:$K$301,$C$5))</f>
        <v/>
      </c>
      <c r="G28" s="21" t="str">
        <f aca="false">IF(B28="","",IF(C28="Por aula",E28*N(Professores!E8),IF(C28="Percentual",F28*N(Professores!F8),0)))</f>
        <v/>
      </c>
    </row>
    <row r="29" customFormat="false" ht="15" hidden="false" customHeight="false" outlineLevel="0" collapsed="false">
      <c r="B29" s="19" t="str">
        <f aca="false">IF(Professores!A9="","",Professores!A9)</f>
        <v/>
      </c>
      <c r="C29" s="19" t="str">
        <f aca="false">IF(B29="","",Professores!D9)</f>
        <v/>
      </c>
      <c r="D29" s="20" t="str">
        <f aca="false">IF(B29="","",Professores!G9)</f>
        <v/>
      </c>
      <c r="E29" s="20" t="str">
        <f aca="false">IF(B29="","",COUNTIFS(Aulas!$C$2:$C$301,B29,Aulas!$D$2:$D$301,"Presente",Aulas!$A$2:$A$301,"&gt;="&amp;$C$5,Aulas!$A$2:$A$301,"&lt;="&amp;$C$6)+COUNTIFS(Aulas!$C$2:$C$301,B29,Aulas!$F$2:$F$301,"&gt;="&amp;$C$5,Aulas!$F$2:$F$301,"&lt;="&amp;$C$6))</f>
        <v/>
      </c>
      <c r="F29" s="21" t="str">
        <f aca="false">IF(B29="","",SUMIFS(Mensalidades!$G$2:$G$301,Mensalidades!$C$2:$C$301,B29,Mensalidades!$K$2:$K$301,$C$5))</f>
        <v/>
      </c>
      <c r="G29" s="21" t="str">
        <f aca="false">IF(B29="","",IF(C29="Por aula",E29*N(Professores!E9),IF(C29="Percentual",F29*N(Professores!F9),0)))</f>
        <v/>
      </c>
    </row>
    <row r="30" customFormat="false" ht="15" hidden="false" customHeight="false" outlineLevel="0" collapsed="false">
      <c r="B30" s="19" t="str">
        <f aca="false">IF(Professores!A10="","",Professores!A10)</f>
        <v/>
      </c>
      <c r="C30" s="19" t="str">
        <f aca="false">IF(B30="","",Professores!D10)</f>
        <v/>
      </c>
      <c r="D30" s="20" t="str">
        <f aca="false">IF(B30="","",Professores!G10)</f>
        <v/>
      </c>
      <c r="E30" s="20" t="str">
        <f aca="false">IF(B30="","",COUNTIFS(Aulas!$C$2:$C$301,B30,Aulas!$D$2:$D$301,"Presente",Aulas!$A$2:$A$301,"&gt;="&amp;$C$5,Aulas!$A$2:$A$301,"&lt;="&amp;$C$6)+COUNTIFS(Aulas!$C$2:$C$301,B30,Aulas!$F$2:$F$301,"&gt;="&amp;$C$5,Aulas!$F$2:$F$301,"&lt;="&amp;$C$6))</f>
        <v/>
      </c>
      <c r="F30" s="21" t="str">
        <f aca="false">IF(B30="","",SUMIFS(Mensalidades!$G$2:$G$301,Mensalidades!$C$2:$C$301,B30,Mensalidades!$K$2:$K$301,$C$5))</f>
        <v/>
      </c>
      <c r="G30" s="21" t="str">
        <f aca="false">IF(B30="","",IF(C30="Por aula",E30*N(Professores!E10),IF(C30="Percentual",F30*N(Professores!F10),0)))</f>
        <v/>
      </c>
    </row>
    <row r="31" customFormat="false" ht="15" hidden="false" customHeight="false" outlineLevel="0" collapsed="false">
      <c r="B31" s="19" t="str">
        <f aca="false">IF(Professores!A11="","",Professores!A11)</f>
        <v/>
      </c>
      <c r="C31" s="19" t="str">
        <f aca="false">IF(B31="","",Professores!D11)</f>
        <v/>
      </c>
      <c r="D31" s="20" t="str">
        <f aca="false">IF(B31="","",Professores!G11)</f>
        <v/>
      </c>
      <c r="E31" s="20" t="str">
        <f aca="false">IF(B31="","",COUNTIFS(Aulas!$C$2:$C$301,B31,Aulas!$D$2:$D$301,"Presente",Aulas!$A$2:$A$301,"&gt;="&amp;$C$5,Aulas!$A$2:$A$301,"&lt;="&amp;$C$6)+COUNTIFS(Aulas!$C$2:$C$301,B31,Aulas!$F$2:$F$301,"&gt;="&amp;$C$5,Aulas!$F$2:$F$301,"&lt;="&amp;$C$6))</f>
        <v/>
      </c>
      <c r="F31" s="21" t="str">
        <f aca="false">IF(B31="","",SUMIFS(Mensalidades!$G$2:$G$301,Mensalidades!$C$2:$C$301,B31,Mensalidades!$K$2:$K$301,$C$5))</f>
        <v/>
      </c>
      <c r="G31" s="21" t="str">
        <f aca="false">IF(B31="","",IF(C31="Por aula",E31*N(Professores!E11),IF(C31="Percentual",F31*N(Professores!F11),0)))</f>
        <v/>
      </c>
    </row>
    <row r="32" customFormat="false" ht="15" hidden="false" customHeight="false" outlineLevel="0" collapsed="false">
      <c r="B32" s="19" t="str">
        <f aca="false">IF(Professores!A12="","",Professores!A12)</f>
        <v/>
      </c>
      <c r="C32" s="19" t="str">
        <f aca="false">IF(B32="","",Professores!D12)</f>
        <v/>
      </c>
      <c r="D32" s="20" t="str">
        <f aca="false">IF(B32="","",Professores!G12)</f>
        <v/>
      </c>
      <c r="E32" s="20" t="str">
        <f aca="false">IF(B32="","",COUNTIFS(Aulas!$C$2:$C$301,B32,Aulas!$D$2:$D$301,"Presente",Aulas!$A$2:$A$301,"&gt;="&amp;$C$5,Aulas!$A$2:$A$301,"&lt;="&amp;$C$6)+COUNTIFS(Aulas!$C$2:$C$301,B32,Aulas!$F$2:$F$301,"&gt;="&amp;$C$5,Aulas!$F$2:$F$301,"&lt;="&amp;$C$6))</f>
        <v/>
      </c>
      <c r="F32" s="21" t="str">
        <f aca="false">IF(B32="","",SUMIFS(Mensalidades!$G$2:$G$301,Mensalidades!$C$2:$C$301,B32,Mensalidades!$K$2:$K$301,$C$5))</f>
        <v/>
      </c>
      <c r="G32" s="21" t="str">
        <f aca="false">IF(B32="","",IF(C32="Por aula",E32*N(Professores!E12),IF(C32="Percentual",F32*N(Professores!F12),0)))</f>
        <v/>
      </c>
    </row>
    <row r="33" customFormat="false" ht="15" hidden="false" customHeight="false" outlineLevel="0" collapsed="false">
      <c r="B33" s="19" t="str">
        <f aca="false">IF(Professores!A13="","",Professores!A13)</f>
        <v/>
      </c>
      <c r="C33" s="19" t="str">
        <f aca="false">IF(B33="","",Professores!D13)</f>
        <v/>
      </c>
      <c r="D33" s="20" t="str">
        <f aca="false">IF(B33="","",Professores!G13)</f>
        <v/>
      </c>
      <c r="E33" s="20" t="str">
        <f aca="false">IF(B33="","",COUNTIFS(Aulas!$C$2:$C$301,B33,Aulas!$D$2:$D$301,"Presente",Aulas!$A$2:$A$301,"&gt;="&amp;$C$5,Aulas!$A$2:$A$301,"&lt;="&amp;$C$6)+COUNTIFS(Aulas!$C$2:$C$301,B33,Aulas!$F$2:$F$301,"&gt;="&amp;$C$5,Aulas!$F$2:$F$301,"&lt;="&amp;$C$6))</f>
        <v/>
      </c>
      <c r="F33" s="21" t="str">
        <f aca="false">IF(B33="","",SUMIFS(Mensalidades!$G$2:$G$301,Mensalidades!$C$2:$C$301,B33,Mensalidades!$K$2:$K$301,$C$5))</f>
        <v/>
      </c>
      <c r="G33" s="21" t="str">
        <f aca="false">IF(B33="","",IF(C33="Por aula",E33*N(Professores!E13),IF(C33="Percentual",F33*N(Professores!F13),0)))</f>
        <v/>
      </c>
    </row>
    <row r="34" customFormat="false" ht="15" hidden="false" customHeight="false" outlineLevel="0" collapsed="false">
      <c r="B34" s="19" t="str">
        <f aca="false">IF(Professores!A14="","",Professores!A14)</f>
        <v/>
      </c>
      <c r="C34" s="19" t="str">
        <f aca="false">IF(B34="","",Professores!D14)</f>
        <v/>
      </c>
      <c r="D34" s="20" t="str">
        <f aca="false">IF(B34="","",Professores!G14)</f>
        <v/>
      </c>
      <c r="E34" s="20" t="str">
        <f aca="false">IF(B34="","",COUNTIFS(Aulas!$C$2:$C$301,B34,Aulas!$D$2:$D$301,"Presente",Aulas!$A$2:$A$301,"&gt;="&amp;$C$5,Aulas!$A$2:$A$301,"&lt;="&amp;$C$6)+COUNTIFS(Aulas!$C$2:$C$301,B34,Aulas!$F$2:$F$301,"&gt;="&amp;$C$5,Aulas!$F$2:$F$301,"&lt;="&amp;$C$6))</f>
        <v/>
      </c>
      <c r="F34" s="21" t="str">
        <f aca="false">IF(B34="","",SUMIFS(Mensalidades!$G$2:$G$301,Mensalidades!$C$2:$C$301,B34,Mensalidades!$K$2:$K$301,$C$5))</f>
        <v/>
      </c>
      <c r="G34" s="21" t="str">
        <f aca="false">IF(B34="","",IF(C34="Por aula",E34*N(Professores!E14),IF(C34="Percentual",F34*N(Professores!F14),0)))</f>
        <v/>
      </c>
    </row>
    <row r="35" customFormat="false" ht="15" hidden="false" customHeight="false" outlineLevel="0" collapsed="false">
      <c r="B35" s="19" t="str">
        <f aca="false">IF(Professores!A15="","",Professores!A15)</f>
        <v/>
      </c>
      <c r="C35" s="19" t="str">
        <f aca="false">IF(B35="","",Professores!D15)</f>
        <v/>
      </c>
      <c r="D35" s="20" t="str">
        <f aca="false">IF(B35="","",Professores!G15)</f>
        <v/>
      </c>
      <c r="E35" s="20" t="str">
        <f aca="false">IF(B35="","",COUNTIFS(Aulas!$C$2:$C$301,B35,Aulas!$D$2:$D$301,"Presente",Aulas!$A$2:$A$301,"&gt;="&amp;$C$5,Aulas!$A$2:$A$301,"&lt;="&amp;$C$6)+COUNTIFS(Aulas!$C$2:$C$301,B35,Aulas!$F$2:$F$301,"&gt;="&amp;$C$5,Aulas!$F$2:$F$301,"&lt;="&amp;$C$6))</f>
        <v/>
      </c>
      <c r="F35" s="21" t="str">
        <f aca="false">IF(B35="","",SUMIFS(Mensalidades!$G$2:$G$301,Mensalidades!$C$2:$C$301,B35,Mensalidades!$K$2:$K$301,$C$5))</f>
        <v/>
      </c>
      <c r="G35" s="21" t="str">
        <f aca="false">IF(B35="","",IF(C35="Por aula",E35*N(Professores!E15),IF(C35="Percentual",F35*N(Professores!F15),0)))</f>
        <v/>
      </c>
    </row>
    <row r="36" customFormat="false" ht="15" hidden="false" customHeight="false" outlineLevel="0" collapsed="false">
      <c r="B36" s="19" t="str">
        <f aca="false">IF(Professores!A16="","",Professores!A16)</f>
        <v/>
      </c>
      <c r="C36" s="19" t="str">
        <f aca="false">IF(B36="","",Professores!D16)</f>
        <v/>
      </c>
      <c r="D36" s="20" t="str">
        <f aca="false">IF(B36="","",Professores!G16)</f>
        <v/>
      </c>
      <c r="E36" s="20" t="str">
        <f aca="false">IF(B36="","",COUNTIFS(Aulas!$C$2:$C$301,B36,Aulas!$D$2:$D$301,"Presente",Aulas!$A$2:$A$301,"&gt;="&amp;$C$5,Aulas!$A$2:$A$301,"&lt;="&amp;$C$6)+COUNTIFS(Aulas!$C$2:$C$301,B36,Aulas!$F$2:$F$301,"&gt;="&amp;$C$5,Aulas!$F$2:$F$301,"&lt;="&amp;$C$6))</f>
        <v/>
      </c>
      <c r="F36" s="21" t="str">
        <f aca="false">IF(B36="","",SUMIFS(Mensalidades!$G$2:$G$301,Mensalidades!$C$2:$C$301,B36,Mensalidades!$K$2:$K$301,$C$5))</f>
        <v/>
      </c>
      <c r="G36" s="21" t="str">
        <f aca="false">IF(B36="","",IF(C36="Por aula",E36*N(Professores!E16),IF(C36="Percentual",F36*N(Professores!F16),0)))</f>
        <v/>
      </c>
    </row>
    <row r="37" customFormat="false" ht="15" hidden="false" customHeight="false" outlineLevel="0" collapsed="false">
      <c r="B37" s="19" t="str">
        <f aca="false">IF(Professores!A17="","",Professores!A17)</f>
        <v/>
      </c>
      <c r="C37" s="19" t="str">
        <f aca="false">IF(B37="","",Professores!D17)</f>
        <v/>
      </c>
      <c r="D37" s="20" t="str">
        <f aca="false">IF(B37="","",Professores!G17)</f>
        <v/>
      </c>
      <c r="E37" s="20" t="str">
        <f aca="false">IF(B37="","",COUNTIFS(Aulas!$C$2:$C$301,B37,Aulas!$D$2:$D$301,"Presente",Aulas!$A$2:$A$301,"&gt;="&amp;$C$5,Aulas!$A$2:$A$301,"&lt;="&amp;$C$6)+COUNTIFS(Aulas!$C$2:$C$301,B37,Aulas!$F$2:$F$301,"&gt;="&amp;$C$5,Aulas!$F$2:$F$301,"&lt;="&amp;$C$6))</f>
        <v/>
      </c>
      <c r="F37" s="21" t="str">
        <f aca="false">IF(B37="","",SUMIFS(Mensalidades!$G$2:$G$301,Mensalidades!$C$2:$C$301,B37,Mensalidades!$K$2:$K$301,$C$5))</f>
        <v/>
      </c>
      <c r="G37" s="21" t="str">
        <f aca="false">IF(B37="","",IF(C37="Por aula",E37*N(Professores!E17),IF(C37="Percentual",F37*N(Professores!F17),0)))</f>
        <v/>
      </c>
    </row>
    <row r="38" customFormat="false" ht="15" hidden="false" customHeight="false" outlineLevel="0" collapsed="false">
      <c r="B38" s="19" t="str">
        <f aca="false">IF(Professores!A18="","",Professores!A18)</f>
        <v/>
      </c>
      <c r="C38" s="19" t="str">
        <f aca="false">IF(B38="","",Professores!D18)</f>
        <v/>
      </c>
      <c r="D38" s="20" t="str">
        <f aca="false">IF(B38="","",Professores!G18)</f>
        <v/>
      </c>
      <c r="E38" s="20" t="str">
        <f aca="false">IF(B38="","",COUNTIFS(Aulas!$C$2:$C$301,B38,Aulas!$D$2:$D$301,"Presente",Aulas!$A$2:$A$301,"&gt;="&amp;$C$5,Aulas!$A$2:$A$301,"&lt;="&amp;$C$6)+COUNTIFS(Aulas!$C$2:$C$301,B38,Aulas!$F$2:$F$301,"&gt;="&amp;$C$5,Aulas!$F$2:$F$301,"&lt;="&amp;$C$6))</f>
        <v/>
      </c>
      <c r="F38" s="21" t="str">
        <f aca="false">IF(B38="","",SUMIFS(Mensalidades!$G$2:$G$301,Mensalidades!$C$2:$C$301,B38,Mensalidades!$K$2:$K$301,$C$5))</f>
        <v/>
      </c>
      <c r="G38" s="21" t="str">
        <f aca="false">IF(B38="","",IF(C38="Por aula",E38*N(Professores!E18),IF(C38="Percentual",F38*N(Professores!F18),0)))</f>
        <v/>
      </c>
    </row>
    <row r="39" customFormat="false" ht="15" hidden="false" customHeight="false" outlineLevel="0" collapsed="false">
      <c r="B39" s="19" t="str">
        <f aca="false">IF(Professores!A19="","",Professores!A19)</f>
        <v/>
      </c>
      <c r="C39" s="19" t="str">
        <f aca="false">IF(B39="","",Professores!D19)</f>
        <v/>
      </c>
      <c r="D39" s="20" t="str">
        <f aca="false">IF(B39="","",Professores!G19)</f>
        <v/>
      </c>
      <c r="E39" s="20" t="str">
        <f aca="false">IF(B39="","",COUNTIFS(Aulas!$C$2:$C$301,B39,Aulas!$D$2:$D$301,"Presente",Aulas!$A$2:$A$301,"&gt;="&amp;$C$5,Aulas!$A$2:$A$301,"&lt;="&amp;$C$6)+COUNTIFS(Aulas!$C$2:$C$301,B39,Aulas!$F$2:$F$301,"&gt;="&amp;$C$5,Aulas!$F$2:$F$301,"&lt;="&amp;$C$6))</f>
        <v/>
      </c>
      <c r="F39" s="21" t="str">
        <f aca="false">IF(B39="","",SUMIFS(Mensalidades!$G$2:$G$301,Mensalidades!$C$2:$C$301,B39,Mensalidades!$K$2:$K$301,$C$5))</f>
        <v/>
      </c>
      <c r="G39" s="21" t="str">
        <f aca="false">IF(B39="","",IF(C39="Por aula",E39*N(Professores!E19),IF(C39="Percentual",F39*N(Professores!F19),0)))</f>
        <v/>
      </c>
    </row>
    <row r="40" customFormat="false" ht="15" hidden="false" customHeight="false" outlineLevel="0" collapsed="false">
      <c r="B40" s="19" t="str">
        <f aca="false">IF(Professores!A20="","",Professores!A20)</f>
        <v/>
      </c>
      <c r="C40" s="19" t="str">
        <f aca="false">IF(B40="","",Professores!D20)</f>
        <v/>
      </c>
      <c r="D40" s="20" t="str">
        <f aca="false">IF(B40="","",Professores!G20)</f>
        <v/>
      </c>
      <c r="E40" s="20" t="str">
        <f aca="false">IF(B40="","",COUNTIFS(Aulas!$C$2:$C$301,B40,Aulas!$D$2:$D$301,"Presente",Aulas!$A$2:$A$301,"&gt;="&amp;$C$5,Aulas!$A$2:$A$301,"&lt;="&amp;$C$6)+COUNTIFS(Aulas!$C$2:$C$301,B40,Aulas!$F$2:$F$301,"&gt;="&amp;$C$5,Aulas!$F$2:$F$301,"&lt;="&amp;$C$6))</f>
        <v/>
      </c>
      <c r="F40" s="21" t="str">
        <f aca="false">IF(B40="","",SUMIFS(Mensalidades!$G$2:$G$301,Mensalidades!$C$2:$C$301,B40,Mensalidades!$K$2:$K$301,$C$5))</f>
        <v/>
      </c>
      <c r="G40" s="21" t="str">
        <f aca="false">IF(B40="","",IF(C40="Por aula",E40*N(Professores!E20),IF(C40="Percentual",F40*N(Professores!F20),0)))</f>
        <v/>
      </c>
    </row>
    <row r="41" customFormat="false" ht="15" hidden="false" customHeight="false" outlineLevel="0" collapsed="false">
      <c r="B41" s="19" t="str">
        <f aca="false">IF(Professores!A21="","",Professores!A21)</f>
        <v/>
      </c>
      <c r="C41" s="19" t="str">
        <f aca="false">IF(B41="","",Professores!D21)</f>
        <v/>
      </c>
      <c r="D41" s="20" t="str">
        <f aca="false">IF(B41="","",Professores!G21)</f>
        <v/>
      </c>
      <c r="E41" s="20" t="str">
        <f aca="false">IF(B41="","",COUNTIFS(Aulas!$C$2:$C$301,B41,Aulas!$D$2:$D$301,"Presente",Aulas!$A$2:$A$301,"&gt;="&amp;$C$5,Aulas!$A$2:$A$301,"&lt;="&amp;$C$6)+COUNTIFS(Aulas!$C$2:$C$301,B41,Aulas!$F$2:$F$301,"&gt;="&amp;$C$5,Aulas!$F$2:$F$301,"&lt;="&amp;$C$6))</f>
        <v/>
      </c>
      <c r="F41" s="21" t="str">
        <f aca="false">IF(B41="","",SUMIFS(Mensalidades!$G$2:$G$301,Mensalidades!$C$2:$C$301,B41,Mensalidades!$K$2:$K$301,$C$5))</f>
        <v/>
      </c>
      <c r="G41" s="21" t="str">
        <f aca="false">IF(B41="","",IF(C41="Por aula",E41*N(Professores!E21),IF(C41="Percentual",F41*N(Professores!F21),0)))</f>
        <v/>
      </c>
    </row>
    <row r="42" customFormat="false" ht="15" hidden="false" customHeight="false" outlineLevel="0" collapsed="false">
      <c r="B42" s="19" t="str">
        <f aca="false">IF(Professores!A22="","",Professores!A22)</f>
        <v/>
      </c>
      <c r="C42" s="19" t="str">
        <f aca="false">IF(B42="","",Professores!D22)</f>
        <v/>
      </c>
      <c r="D42" s="20" t="str">
        <f aca="false">IF(B42="","",Professores!G22)</f>
        <v/>
      </c>
      <c r="E42" s="20" t="str">
        <f aca="false">IF(B42="","",COUNTIFS(Aulas!$C$2:$C$301,B42,Aulas!$D$2:$D$301,"Presente",Aulas!$A$2:$A$301,"&gt;="&amp;$C$5,Aulas!$A$2:$A$301,"&lt;="&amp;$C$6)+COUNTIFS(Aulas!$C$2:$C$301,B42,Aulas!$F$2:$F$301,"&gt;="&amp;$C$5,Aulas!$F$2:$F$301,"&lt;="&amp;$C$6))</f>
        <v/>
      </c>
      <c r="F42" s="21" t="str">
        <f aca="false">IF(B42="","",SUMIFS(Mensalidades!$G$2:$G$301,Mensalidades!$C$2:$C$301,B42,Mensalidades!$K$2:$K$301,$C$5))</f>
        <v/>
      </c>
      <c r="G42" s="21" t="str">
        <f aca="false">IF(B42="","",IF(C42="Por aula",E42*N(Professores!E22),IF(C42="Percentual",F42*N(Professores!F22),0)))</f>
        <v/>
      </c>
    </row>
    <row r="43" customFormat="false" ht="15" hidden="false" customHeight="false" outlineLevel="0" collapsed="false">
      <c r="B43" s="19" t="str">
        <f aca="false">IF(Professores!A23="","",Professores!A23)</f>
        <v/>
      </c>
      <c r="C43" s="19" t="str">
        <f aca="false">IF(B43="","",Professores!D23)</f>
        <v/>
      </c>
      <c r="D43" s="20" t="str">
        <f aca="false">IF(B43="","",Professores!G23)</f>
        <v/>
      </c>
      <c r="E43" s="20" t="str">
        <f aca="false">IF(B43="","",COUNTIFS(Aulas!$C$2:$C$301,B43,Aulas!$D$2:$D$301,"Presente",Aulas!$A$2:$A$301,"&gt;="&amp;$C$5,Aulas!$A$2:$A$301,"&lt;="&amp;$C$6)+COUNTIFS(Aulas!$C$2:$C$301,B43,Aulas!$F$2:$F$301,"&gt;="&amp;$C$5,Aulas!$F$2:$F$301,"&lt;="&amp;$C$6))</f>
        <v/>
      </c>
      <c r="F43" s="21" t="str">
        <f aca="false">IF(B43="","",SUMIFS(Mensalidades!$G$2:$G$301,Mensalidades!$C$2:$C$301,B43,Mensalidades!$K$2:$K$301,$C$5))</f>
        <v/>
      </c>
      <c r="G43" s="21" t="str">
        <f aca="false">IF(B43="","",IF(C43="Por aula",E43*N(Professores!E23),IF(C43="Percentual",F43*N(Professores!F23),0)))</f>
        <v/>
      </c>
    </row>
    <row r="44" customFormat="false" ht="15" hidden="false" customHeight="false" outlineLevel="0" collapsed="false">
      <c r="B44" s="19" t="str">
        <f aca="false">IF(Professores!A24="","",Professores!A24)</f>
        <v/>
      </c>
      <c r="C44" s="19" t="str">
        <f aca="false">IF(B44="","",Professores!D24)</f>
        <v/>
      </c>
      <c r="D44" s="20" t="str">
        <f aca="false">IF(B44="","",Professores!G24)</f>
        <v/>
      </c>
      <c r="E44" s="20" t="str">
        <f aca="false">IF(B44="","",COUNTIFS(Aulas!$C$2:$C$301,B44,Aulas!$D$2:$D$301,"Presente",Aulas!$A$2:$A$301,"&gt;="&amp;$C$5,Aulas!$A$2:$A$301,"&lt;="&amp;$C$6)+COUNTIFS(Aulas!$C$2:$C$301,B44,Aulas!$F$2:$F$301,"&gt;="&amp;$C$5,Aulas!$F$2:$F$301,"&lt;="&amp;$C$6))</f>
        <v/>
      </c>
      <c r="F44" s="21" t="str">
        <f aca="false">IF(B44="","",SUMIFS(Mensalidades!$G$2:$G$301,Mensalidades!$C$2:$C$301,B44,Mensalidades!$K$2:$K$301,$C$5))</f>
        <v/>
      </c>
      <c r="G44" s="21" t="str">
        <f aca="false">IF(B44="","",IF(C44="Por aula",E44*N(Professores!E24),IF(C44="Percentual",F44*N(Professores!F24),0)))</f>
        <v/>
      </c>
    </row>
    <row r="45" customFormat="false" ht="15" hidden="false" customHeight="false" outlineLevel="0" collapsed="false">
      <c r="B45" s="19" t="str">
        <f aca="false">IF(Professores!A25="","",Professores!A25)</f>
        <v/>
      </c>
      <c r="C45" s="19" t="str">
        <f aca="false">IF(B45="","",Professores!D25)</f>
        <v/>
      </c>
      <c r="D45" s="20" t="str">
        <f aca="false">IF(B45="","",Professores!G25)</f>
        <v/>
      </c>
      <c r="E45" s="20" t="str">
        <f aca="false">IF(B45="","",COUNTIFS(Aulas!$C$2:$C$301,B45,Aulas!$D$2:$D$301,"Presente",Aulas!$A$2:$A$301,"&gt;="&amp;$C$5,Aulas!$A$2:$A$301,"&lt;="&amp;$C$6)+COUNTIFS(Aulas!$C$2:$C$301,B45,Aulas!$F$2:$F$301,"&gt;="&amp;$C$5,Aulas!$F$2:$F$301,"&lt;="&amp;$C$6))</f>
        <v/>
      </c>
      <c r="F45" s="21" t="str">
        <f aca="false">IF(B45="","",SUMIFS(Mensalidades!$G$2:$G$301,Mensalidades!$C$2:$C$301,B45,Mensalidades!$K$2:$K$301,$C$5))</f>
        <v/>
      </c>
      <c r="G45" s="21" t="str">
        <f aca="false">IF(B45="","",IF(C45="Por aula",E45*N(Professores!E25),IF(C45="Percentual",F45*N(Professores!F25),0)))</f>
        <v/>
      </c>
    </row>
    <row r="46" customFormat="false" ht="15" hidden="false" customHeight="false" outlineLevel="0" collapsed="false">
      <c r="B46" s="19" t="str">
        <f aca="false">IF(Professores!A26="","",Professores!A26)</f>
        <v/>
      </c>
      <c r="C46" s="19" t="str">
        <f aca="false">IF(B46="","",Professores!D26)</f>
        <v/>
      </c>
      <c r="D46" s="20" t="str">
        <f aca="false">IF(B46="","",Professores!G26)</f>
        <v/>
      </c>
      <c r="E46" s="20" t="str">
        <f aca="false">IF(B46="","",COUNTIFS(Aulas!$C$2:$C$301,B46,Aulas!$D$2:$D$301,"Presente",Aulas!$A$2:$A$301,"&gt;="&amp;$C$5,Aulas!$A$2:$A$301,"&lt;="&amp;$C$6)+COUNTIFS(Aulas!$C$2:$C$301,B46,Aulas!$F$2:$F$301,"&gt;="&amp;$C$5,Aulas!$F$2:$F$301,"&lt;="&amp;$C$6))</f>
        <v/>
      </c>
      <c r="F46" s="21" t="str">
        <f aca="false">IF(B46="","",SUMIFS(Mensalidades!$G$2:$G$301,Mensalidades!$C$2:$C$301,B46,Mensalidades!$K$2:$K$301,$C$5))</f>
        <v/>
      </c>
      <c r="G46" s="21" t="str">
        <f aca="false">IF(B46="","",IF(C46="Por aula",E46*N(Professores!E26),IF(C46="Percentual",F46*N(Professores!F26),0)))</f>
        <v/>
      </c>
    </row>
    <row r="47" customFormat="false" ht="15" hidden="false" customHeight="false" outlineLevel="0" collapsed="false">
      <c r="B47" s="19" t="str">
        <f aca="false">IF(Professores!A27="","",Professores!A27)</f>
        <v/>
      </c>
      <c r="C47" s="19" t="str">
        <f aca="false">IF(B47="","",Professores!D27)</f>
        <v/>
      </c>
      <c r="D47" s="20" t="str">
        <f aca="false">IF(B47="","",Professores!G27)</f>
        <v/>
      </c>
      <c r="E47" s="20" t="str">
        <f aca="false">IF(B47="","",COUNTIFS(Aulas!$C$2:$C$301,B47,Aulas!$D$2:$D$301,"Presente",Aulas!$A$2:$A$301,"&gt;="&amp;$C$5,Aulas!$A$2:$A$301,"&lt;="&amp;$C$6)+COUNTIFS(Aulas!$C$2:$C$301,B47,Aulas!$F$2:$F$301,"&gt;="&amp;$C$5,Aulas!$F$2:$F$301,"&lt;="&amp;$C$6))</f>
        <v/>
      </c>
      <c r="F47" s="21" t="str">
        <f aca="false">IF(B47="","",SUMIFS(Mensalidades!$G$2:$G$301,Mensalidades!$C$2:$C$301,B47,Mensalidades!$K$2:$K$301,$C$5))</f>
        <v/>
      </c>
      <c r="G47" s="21" t="str">
        <f aca="false">IF(B47="","",IF(C47="Por aula",E47*N(Professores!E27),IF(C47="Percentual",F47*N(Professores!F27),0)))</f>
        <v/>
      </c>
    </row>
    <row r="48" customFormat="false" ht="15" hidden="false" customHeight="false" outlineLevel="0" collapsed="false">
      <c r="B48" s="19" t="str">
        <f aca="false">IF(Professores!A28="","",Professores!A28)</f>
        <v/>
      </c>
      <c r="C48" s="19" t="str">
        <f aca="false">IF(B48="","",Professores!D28)</f>
        <v/>
      </c>
      <c r="D48" s="20" t="str">
        <f aca="false">IF(B48="","",Professores!G28)</f>
        <v/>
      </c>
      <c r="E48" s="20" t="str">
        <f aca="false">IF(B48="","",COUNTIFS(Aulas!$C$2:$C$301,B48,Aulas!$D$2:$D$301,"Presente",Aulas!$A$2:$A$301,"&gt;="&amp;$C$5,Aulas!$A$2:$A$301,"&lt;="&amp;$C$6)+COUNTIFS(Aulas!$C$2:$C$301,B48,Aulas!$F$2:$F$301,"&gt;="&amp;$C$5,Aulas!$F$2:$F$301,"&lt;="&amp;$C$6))</f>
        <v/>
      </c>
      <c r="F48" s="21" t="str">
        <f aca="false">IF(B48="","",SUMIFS(Mensalidades!$G$2:$G$301,Mensalidades!$C$2:$C$301,B48,Mensalidades!$K$2:$K$301,$C$5))</f>
        <v/>
      </c>
      <c r="G48" s="21" t="str">
        <f aca="false">IF(B48="","",IF(C48="Por aula",E48*N(Professores!E28),IF(C48="Percentual",F48*N(Professores!F28),0)))</f>
        <v/>
      </c>
    </row>
    <row r="49" customFormat="false" ht="15" hidden="false" customHeight="false" outlineLevel="0" collapsed="false">
      <c r="B49" s="19" t="str">
        <f aca="false">IF(Professores!A29="","",Professores!A29)</f>
        <v/>
      </c>
      <c r="C49" s="19" t="str">
        <f aca="false">IF(B49="","",Professores!D29)</f>
        <v/>
      </c>
      <c r="D49" s="20" t="str">
        <f aca="false">IF(B49="","",Professores!G29)</f>
        <v/>
      </c>
      <c r="E49" s="20" t="str">
        <f aca="false">IF(B49="","",COUNTIFS(Aulas!$C$2:$C$301,B49,Aulas!$D$2:$D$301,"Presente",Aulas!$A$2:$A$301,"&gt;="&amp;$C$5,Aulas!$A$2:$A$301,"&lt;="&amp;$C$6)+COUNTIFS(Aulas!$C$2:$C$301,B49,Aulas!$F$2:$F$301,"&gt;="&amp;$C$5,Aulas!$F$2:$F$301,"&lt;="&amp;$C$6))</f>
        <v/>
      </c>
      <c r="F49" s="21" t="str">
        <f aca="false">IF(B49="","",SUMIFS(Mensalidades!$G$2:$G$301,Mensalidades!$C$2:$C$301,B49,Mensalidades!$K$2:$K$301,$C$5))</f>
        <v/>
      </c>
      <c r="G49" s="21" t="str">
        <f aca="false">IF(B49="","",IF(C49="Por aula",E49*N(Professores!E29),IF(C49="Percentual",F49*N(Professores!F29),0)))</f>
        <v/>
      </c>
    </row>
    <row r="50" customFormat="false" ht="15" hidden="false" customHeight="false" outlineLevel="0" collapsed="false">
      <c r="B50" s="19" t="str">
        <f aca="false">IF(Professores!A30="","",Professores!A30)</f>
        <v/>
      </c>
      <c r="C50" s="19" t="str">
        <f aca="false">IF(B50="","",Professores!D30)</f>
        <v/>
      </c>
      <c r="D50" s="20" t="str">
        <f aca="false">IF(B50="","",Professores!G30)</f>
        <v/>
      </c>
      <c r="E50" s="20" t="str">
        <f aca="false">IF(B50="","",COUNTIFS(Aulas!$C$2:$C$301,B50,Aulas!$D$2:$D$301,"Presente",Aulas!$A$2:$A$301,"&gt;="&amp;$C$5,Aulas!$A$2:$A$301,"&lt;="&amp;$C$6)+COUNTIFS(Aulas!$C$2:$C$301,B50,Aulas!$F$2:$F$301,"&gt;="&amp;$C$5,Aulas!$F$2:$F$301,"&lt;="&amp;$C$6))</f>
        <v/>
      </c>
      <c r="F50" s="21" t="str">
        <f aca="false">IF(B50="","",SUMIFS(Mensalidades!$G$2:$G$301,Mensalidades!$C$2:$C$301,B50,Mensalidades!$K$2:$K$301,$C$5))</f>
        <v/>
      </c>
      <c r="G50" s="21" t="str">
        <f aca="false">IF(B50="","",IF(C50="Por aula",E50*N(Professores!E30),IF(C50="Percentual",F50*N(Professores!F30),0)))</f>
        <v/>
      </c>
    </row>
    <row r="51" customFormat="false" ht="15" hidden="false" customHeight="false" outlineLevel="0" collapsed="false">
      <c r="B51" s="19" t="str">
        <f aca="false">IF(Professores!A31="","",Professores!A31)</f>
        <v/>
      </c>
      <c r="C51" s="19" t="str">
        <f aca="false">IF(B51="","",Professores!D31)</f>
        <v/>
      </c>
      <c r="D51" s="20" t="str">
        <f aca="false">IF(B51="","",Professores!G31)</f>
        <v/>
      </c>
      <c r="E51" s="20" t="str">
        <f aca="false">IF(B51="","",COUNTIFS(Aulas!$C$2:$C$301,B51,Aulas!$D$2:$D$301,"Presente",Aulas!$A$2:$A$301,"&gt;="&amp;$C$5,Aulas!$A$2:$A$301,"&lt;="&amp;$C$6)+COUNTIFS(Aulas!$C$2:$C$301,B51,Aulas!$F$2:$F$301,"&gt;="&amp;$C$5,Aulas!$F$2:$F$301,"&lt;="&amp;$C$6))</f>
        <v/>
      </c>
      <c r="F51" s="21" t="str">
        <f aca="false">IF(B51="","",SUMIFS(Mensalidades!$G$2:$G$301,Mensalidades!$C$2:$C$301,B51,Mensalidades!$K$2:$K$301,$C$5))</f>
        <v/>
      </c>
      <c r="G51" s="21" t="str">
        <f aca="false">IF(B51="","",IF(C51="Por aula",E51*N(Professores!E31),IF(C51="Percentual",F51*N(Professores!F31),0)))</f>
        <v/>
      </c>
    </row>
    <row r="52" customFormat="false" ht="15" hidden="false" customHeight="false" outlineLevel="0" collapsed="false">
      <c r="B52" s="9" t="s">
        <v>53</v>
      </c>
      <c r="G52" s="22" t="n">
        <f aca="false">SUM(G22:G51)</f>
        <v>925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8151F"/>
    <pageSetUpPr fitToPage="true"/>
  </sheetPr>
  <dimension ref="A1:G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2"/>
    <col collapsed="false" customWidth="true" hidden="false" outlineLevel="0" max="3" min="3" style="0" width="16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7" min="6" style="0" width="12"/>
  </cols>
  <sheetData>
    <row r="1" customFormat="false" ht="31.5" hidden="false" customHeight="true" outlineLevel="0" collapsed="false">
      <c r="A1" s="18" t="s">
        <v>48</v>
      </c>
      <c r="B1" s="18" t="s">
        <v>54</v>
      </c>
      <c r="C1" s="18" t="s">
        <v>55</v>
      </c>
      <c r="D1" s="18" t="s">
        <v>49</v>
      </c>
      <c r="E1" s="18" t="s">
        <v>56</v>
      </c>
      <c r="F1" s="18" t="s">
        <v>27</v>
      </c>
      <c r="G1" s="18" t="s">
        <v>37</v>
      </c>
    </row>
    <row r="2" customFormat="false" ht="15" hidden="false" customHeight="false" outlineLevel="0" collapsed="false">
      <c r="A2" s="14" t="s">
        <v>57</v>
      </c>
      <c r="B2" s="14" t="s">
        <v>58</v>
      </c>
      <c r="C2" s="23" t="s">
        <v>59</v>
      </c>
      <c r="D2" s="14" t="s">
        <v>60</v>
      </c>
      <c r="E2" s="24" t="n">
        <v>60</v>
      </c>
      <c r="F2" s="25"/>
      <c r="G2" s="20" t="n">
        <f aca="false">IF(A2="","",COUNTIFS(Alunos!$J$2:$J$301,A2,Alunos!$Q$2:$Q$301,"Ativo"))</f>
        <v>2</v>
      </c>
    </row>
    <row r="3" customFormat="false" ht="15" hidden="false" customHeight="false" outlineLevel="0" collapsed="false">
      <c r="A3" s="14" t="s">
        <v>61</v>
      </c>
      <c r="B3" s="14" t="s">
        <v>62</v>
      </c>
      <c r="C3" s="23" t="s">
        <v>63</v>
      </c>
      <c r="D3" s="14" t="s">
        <v>27</v>
      </c>
      <c r="E3" s="24"/>
      <c r="F3" s="25" t="n">
        <v>0.5</v>
      </c>
      <c r="G3" s="20" t="n">
        <f aca="false">IF(A3="","",COUNTIFS(Alunos!$J$2:$J$301,A3,Alunos!$Q$2:$Q$301,"Ativo"))</f>
        <v>2</v>
      </c>
    </row>
    <row r="4" customFormat="false" ht="15" hidden="false" customHeight="false" outlineLevel="0" collapsed="false">
      <c r="A4" s="14" t="s">
        <v>64</v>
      </c>
      <c r="B4" s="14" t="s">
        <v>65</v>
      </c>
      <c r="C4" s="23" t="s">
        <v>66</v>
      </c>
      <c r="D4" s="14" t="s">
        <v>60</v>
      </c>
      <c r="E4" s="24" t="n">
        <v>55</v>
      </c>
      <c r="F4" s="25"/>
      <c r="G4" s="20" t="n">
        <f aca="false">IF(A4="","",COUNTIFS(Alunos!$J$2:$J$301,A4,Alunos!$Q$2:$Q$301,"Ativo"))</f>
        <v>2</v>
      </c>
    </row>
    <row r="5" customFormat="false" ht="15" hidden="false" customHeight="false" outlineLevel="0" collapsed="false">
      <c r="A5" s="14"/>
      <c r="B5" s="14"/>
      <c r="C5" s="23"/>
      <c r="D5" s="14"/>
      <c r="E5" s="24"/>
      <c r="F5" s="25"/>
      <c r="G5" s="20" t="str">
        <f aca="false">IF(A5="","",COUNTIFS(Alunos!$J$2:$J$301,A5,Alunos!$Q$2:$Q$301,"Ativo"))</f>
        <v/>
      </c>
    </row>
    <row r="6" customFormat="false" ht="15" hidden="false" customHeight="false" outlineLevel="0" collapsed="false">
      <c r="A6" s="14"/>
      <c r="B6" s="14"/>
      <c r="C6" s="23"/>
      <c r="D6" s="14"/>
      <c r="E6" s="24"/>
      <c r="F6" s="25"/>
      <c r="G6" s="20" t="str">
        <f aca="false">IF(A6="","",COUNTIFS(Alunos!$J$2:$J$301,A6,Alunos!$Q$2:$Q$301,"Ativo"))</f>
        <v/>
      </c>
    </row>
    <row r="7" customFormat="false" ht="15" hidden="false" customHeight="false" outlineLevel="0" collapsed="false">
      <c r="A7" s="14"/>
      <c r="B7" s="14"/>
      <c r="C7" s="23"/>
      <c r="D7" s="14"/>
      <c r="E7" s="24"/>
      <c r="F7" s="25"/>
      <c r="G7" s="20" t="str">
        <f aca="false">IF(A7="","",COUNTIFS(Alunos!$J$2:$J$301,A7,Alunos!$Q$2:$Q$301,"Ativo"))</f>
        <v/>
      </c>
    </row>
    <row r="8" customFormat="false" ht="15" hidden="false" customHeight="false" outlineLevel="0" collapsed="false">
      <c r="A8" s="14"/>
      <c r="B8" s="14"/>
      <c r="C8" s="23"/>
      <c r="D8" s="14"/>
      <c r="E8" s="24"/>
      <c r="F8" s="25"/>
      <c r="G8" s="20" t="str">
        <f aca="false">IF(A8="","",COUNTIFS(Alunos!$J$2:$J$301,A8,Alunos!$Q$2:$Q$301,"Ativo"))</f>
        <v/>
      </c>
    </row>
    <row r="9" customFormat="false" ht="15" hidden="false" customHeight="false" outlineLevel="0" collapsed="false">
      <c r="A9" s="14"/>
      <c r="B9" s="14"/>
      <c r="C9" s="23"/>
      <c r="D9" s="14"/>
      <c r="E9" s="24"/>
      <c r="F9" s="25"/>
      <c r="G9" s="20" t="str">
        <f aca="false">IF(A9="","",COUNTIFS(Alunos!$J$2:$J$301,A9,Alunos!$Q$2:$Q$301,"Ativo"))</f>
        <v/>
      </c>
    </row>
    <row r="10" customFormat="false" ht="15" hidden="false" customHeight="false" outlineLevel="0" collapsed="false">
      <c r="A10" s="14"/>
      <c r="B10" s="14"/>
      <c r="C10" s="23"/>
      <c r="D10" s="14"/>
      <c r="E10" s="24"/>
      <c r="F10" s="25"/>
      <c r="G10" s="20" t="str">
        <f aca="false">IF(A10="","",COUNTIFS(Alunos!$J$2:$J$301,A10,Alunos!$Q$2:$Q$301,"Ativo"))</f>
        <v/>
      </c>
    </row>
    <row r="11" customFormat="false" ht="15" hidden="false" customHeight="false" outlineLevel="0" collapsed="false">
      <c r="A11" s="14"/>
      <c r="B11" s="14"/>
      <c r="C11" s="23"/>
      <c r="D11" s="14"/>
      <c r="E11" s="24"/>
      <c r="F11" s="25"/>
      <c r="G11" s="20" t="str">
        <f aca="false">IF(A11="","",COUNTIFS(Alunos!$J$2:$J$301,A11,Alunos!$Q$2:$Q$301,"Ativo"))</f>
        <v/>
      </c>
    </row>
    <row r="12" customFormat="false" ht="15" hidden="false" customHeight="false" outlineLevel="0" collapsed="false">
      <c r="A12" s="14"/>
      <c r="B12" s="14"/>
      <c r="C12" s="23"/>
      <c r="D12" s="14"/>
      <c r="E12" s="24"/>
      <c r="F12" s="25"/>
      <c r="G12" s="20" t="str">
        <f aca="false">IF(A12="","",COUNTIFS(Alunos!$J$2:$J$301,A12,Alunos!$Q$2:$Q$301,"Ativo"))</f>
        <v/>
      </c>
    </row>
    <row r="13" customFormat="false" ht="15" hidden="false" customHeight="false" outlineLevel="0" collapsed="false">
      <c r="A13" s="14"/>
      <c r="B13" s="14"/>
      <c r="C13" s="23"/>
      <c r="D13" s="14"/>
      <c r="E13" s="24"/>
      <c r="F13" s="25"/>
      <c r="G13" s="20" t="str">
        <f aca="false">IF(A13="","",COUNTIFS(Alunos!$J$2:$J$301,A13,Alunos!$Q$2:$Q$301,"Ativo"))</f>
        <v/>
      </c>
    </row>
    <row r="14" customFormat="false" ht="15" hidden="false" customHeight="false" outlineLevel="0" collapsed="false">
      <c r="A14" s="14"/>
      <c r="B14" s="14"/>
      <c r="C14" s="23"/>
      <c r="D14" s="14"/>
      <c r="E14" s="24"/>
      <c r="F14" s="25"/>
      <c r="G14" s="20" t="str">
        <f aca="false">IF(A14="","",COUNTIFS(Alunos!$J$2:$J$301,A14,Alunos!$Q$2:$Q$301,"Ativo"))</f>
        <v/>
      </c>
    </row>
    <row r="15" customFormat="false" ht="15" hidden="false" customHeight="false" outlineLevel="0" collapsed="false">
      <c r="A15" s="14"/>
      <c r="B15" s="14"/>
      <c r="C15" s="23"/>
      <c r="D15" s="14"/>
      <c r="E15" s="24"/>
      <c r="F15" s="25"/>
      <c r="G15" s="20" t="str">
        <f aca="false">IF(A15="","",COUNTIFS(Alunos!$J$2:$J$301,A15,Alunos!$Q$2:$Q$301,"Ativo"))</f>
        <v/>
      </c>
    </row>
    <row r="16" customFormat="false" ht="15" hidden="false" customHeight="false" outlineLevel="0" collapsed="false">
      <c r="A16" s="14"/>
      <c r="B16" s="14"/>
      <c r="C16" s="23"/>
      <c r="D16" s="14"/>
      <c r="E16" s="24"/>
      <c r="F16" s="25"/>
      <c r="G16" s="20" t="str">
        <f aca="false">IF(A16="","",COUNTIFS(Alunos!$J$2:$J$301,A16,Alunos!$Q$2:$Q$301,"Ativo"))</f>
        <v/>
      </c>
    </row>
    <row r="17" customFormat="false" ht="15" hidden="false" customHeight="false" outlineLevel="0" collapsed="false">
      <c r="A17" s="14"/>
      <c r="B17" s="14"/>
      <c r="C17" s="23"/>
      <c r="D17" s="14"/>
      <c r="E17" s="24"/>
      <c r="F17" s="25"/>
      <c r="G17" s="20" t="str">
        <f aca="false">IF(A17="","",COUNTIFS(Alunos!$J$2:$J$301,A17,Alunos!$Q$2:$Q$301,"Ativo"))</f>
        <v/>
      </c>
    </row>
    <row r="18" customFormat="false" ht="15" hidden="false" customHeight="false" outlineLevel="0" collapsed="false">
      <c r="A18" s="14"/>
      <c r="B18" s="14"/>
      <c r="C18" s="23"/>
      <c r="D18" s="14"/>
      <c r="E18" s="24"/>
      <c r="F18" s="25"/>
      <c r="G18" s="20" t="str">
        <f aca="false">IF(A18="","",COUNTIFS(Alunos!$J$2:$J$301,A18,Alunos!$Q$2:$Q$301,"Ativo"))</f>
        <v/>
      </c>
    </row>
    <row r="19" customFormat="false" ht="15" hidden="false" customHeight="false" outlineLevel="0" collapsed="false">
      <c r="A19" s="14"/>
      <c r="B19" s="14"/>
      <c r="C19" s="23"/>
      <c r="D19" s="14"/>
      <c r="E19" s="24"/>
      <c r="F19" s="25"/>
      <c r="G19" s="20" t="str">
        <f aca="false">IF(A19="","",COUNTIFS(Alunos!$J$2:$J$301,A19,Alunos!$Q$2:$Q$301,"Ativo"))</f>
        <v/>
      </c>
    </row>
    <row r="20" customFormat="false" ht="15" hidden="false" customHeight="false" outlineLevel="0" collapsed="false">
      <c r="A20" s="14"/>
      <c r="B20" s="14"/>
      <c r="C20" s="23"/>
      <c r="D20" s="14"/>
      <c r="E20" s="24"/>
      <c r="F20" s="25"/>
      <c r="G20" s="20" t="str">
        <f aca="false">IF(A20="","",COUNTIFS(Alunos!$J$2:$J$301,A20,Alunos!$Q$2:$Q$301,"Ativo"))</f>
        <v/>
      </c>
    </row>
    <row r="21" customFormat="false" ht="15" hidden="false" customHeight="false" outlineLevel="0" collapsed="false">
      <c r="A21" s="14"/>
      <c r="B21" s="14"/>
      <c r="C21" s="23"/>
      <c r="D21" s="14"/>
      <c r="E21" s="24"/>
      <c r="F21" s="25"/>
      <c r="G21" s="20" t="str">
        <f aca="false">IF(A21="","",COUNTIFS(Alunos!$J$2:$J$301,A21,Alunos!$Q$2:$Q$301,"Ativo"))</f>
        <v/>
      </c>
    </row>
    <row r="22" customFormat="false" ht="15" hidden="false" customHeight="false" outlineLevel="0" collapsed="false">
      <c r="A22" s="14"/>
      <c r="B22" s="14"/>
      <c r="C22" s="23"/>
      <c r="D22" s="14"/>
      <c r="E22" s="24"/>
      <c r="F22" s="25"/>
      <c r="G22" s="20" t="str">
        <f aca="false">IF(A22="","",COUNTIFS(Alunos!$J$2:$J$301,A22,Alunos!$Q$2:$Q$301,"Ativo"))</f>
        <v/>
      </c>
    </row>
    <row r="23" customFormat="false" ht="15" hidden="false" customHeight="false" outlineLevel="0" collapsed="false">
      <c r="A23" s="14"/>
      <c r="B23" s="14"/>
      <c r="C23" s="23"/>
      <c r="D23" s="14"/>
      <c r="E23" s="24"/>
      <c r="F23" s="25"/>
      <c r="G23" s="20" t="str">
        <f aca="false">IF(A23="","",COUNTIFS(Alunos!$J$2:$J$301,A23,Alunos!$Q$2:$Q$301,"Ativo"))</f>
        <v/>
      </c>
    </row>
    <row r="24" customFormat="false" ht="15" hidden="false" customHeight="false" outlineLevel="0" collapsed="false">
      <c r="A24" s="14"/>
      <c r="B24" s="14"/>
      <c r="C24" s="23"/>
      <c r="D24" s="14"/>
      <c r="E24" s="24"/>
      <c r="F24" s="25"/>
      <c r="G24" s="20" t="str">
        <f aca="false">IF(A24="","",COUNTIFS(Alunos!$J$2:$J$301,A24,Alunos!$Q$2:$Q$301,"Ativo"))</f>
        <v/>
      </c>
    </row>
    <row r="25" customFormat="false" ht="15" hidden="false" customHeight="false" outlineLevel="0" collapsed="false">
      <c r="A25" s="14"/>
      <c r="B25" s="14"/>
      <c r="C25" s="23"/>
      <c r="D25" s="14"/>
      <c r="E25" s="24"/>
      <c r="F25" s="25"/>
      <c r="G25" s="20" t="str">
        <f aca="false">IF(A25="","",COUNTIFS(Alunos!$J$2:$J$301,A25,Alunos!$Q$2:$Q$301,"Ativo"))</f>
        <v/>
      </c>
    </row>
    <row r="26" customFormat="false" ht="15" hidden="false" customHeight="false" outlineLevel="0" collapsed="false">
      <c r="A26" s="14"/>
      <c r="B26" s="14"/>
      <c r="C26" s="23"/>
      <c r="D26" s="14"/>
      <c r="E26" s="24"/>
      <c r="F26" s="25"/>
      <c r="G26" s="20" t="str">
        <f aca="false">IF(A26="","",COUNTIFS(Alunos!$J$2:$J$301,A26,Alunos!$Q$2:$Q$301,"Ativo"))</f>
        <v/>
      </c>
    </row>
    <row r="27" customFormat="false" ht="15" hidden="false" customHeight="false" outlineLevel="0" collapsed="false">
      <c r="A27" s="14"/>
      <c r="B27" s="14"/>
      <c r="C27" s="23"/>
      <c r="D27" s="14"/>
      <c r="E27" s="24"/>
      <c r="F27" s="25"/>
      <c r="G27" s="20" t="str">
        <f aca="false">IF(A27="","",COUNTIFS(Alunos!$J$2:$J$301,A27,Alunos!$Q$2:$Q$301,"Ativo"))</f>
        <v/>
      </c>
    </row>
    <row r="28" customFormat="false" ht="15" hidden="false" customHeight="false" outlineLevel="0" collapsed="false">
      <c r="A28" s="14"/>
      <c r="B28" s="14"/>
      <c r="C28" s="23"/>
      <c r="D28" s="14"/>
      <c r="E28" s="24"/>
      <c r="F28" s="25"/>
      <c r="G28" s="20" t="str">
        <f aca="false">IF(A28="","",COUNTIFS(Alunos!$J$2:$J$301,A28,Alunos!$Q$2:$Q$301,"Ativo"))</f>
        <v/>
      </c>
    </row>
    <row r="29" customFormat="false" ht="15" hidden="false" customHeight="false" outlineLevel="0" collapsed="false">
      <c r="A29" s="14"/>
      <c r="B29" s="14"/>
      <c r="C29" s="23"/>
      <c r="D29" s="14"/>
      <c r="E29" s="24"/>
      <c r="F29" s="25"/>
      <c r="G29" s="20" t="str">
        <f aca="false">IF(A29="","",COUNTIFS(Alunos!$J$2:$J$301,A29,Alunos!$Q$2:$Q$301,"Ativo"))</f>
        <v/>
      </c>
    </row>
    <row r="30" customFormat="false" ht="15" hidden="false" customHeight="false" outlineLevel="0" collapsed="false">
      <c r="A30" s="14"/>
      <c r="B30" s="14"/>
      <c r="C30" s="23"/>
      <c r="D30" s="14"/>
      <c r="E30" s="24"/>
      <c r="F30" s="25"/>
      <c r="G30" s="20" t="str">
        <f aca="false">IF(A30="","",COUNTIFS(Alunos!$J$2:$J$301,A30,Alunos!$Q$2:$Q$301,"Ativo"))</f>
        <v/>
      </c>
    </row>
    <row r="31" customFormat="false" ht="15" hidden="false" customHeight="false" outlineLevel="0" collapsed="false">
      <c r="A31" s="14"/>
      <c r="B31" s="14"/>
      <c r="C31" s="23"/>
      <c r="D31" s="14"/>
      <c r="E31" s="24"/>
      <c r="F31" s="25"/>
      <c r="G31" s="20" t="str">
        <f aca="false">IF(A31="","",COUNTIFS(Alunos!$J$2:$J$301,A31,Alunos!$Q$2:$Q$301,"Ativo"))</f>
        <v/>
      </c>
    </row>
  </sheetData>
  <dataValidations count="1">
    <dataValidation allowBlank="true" error="Escolha um valor da lista." errorStyle="stop" errorTitle="Valor fora da lista" operator="between" showDropDown="false" showErrorMessage="false" showInputMessage="false" sqref="D2:D31" type="list">
      <formula1>"Por aula,Percentual"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8151F"/>
    <pageSetUpPr fitToPage="true"/>
  </sheetPr>
  <dimension ref="A1:S3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3"/>
    <col collapsed="false" customWidth="true" hidden="false" outlineLevel="0" max="3" min="3" style="0" width="16"/>
    <col collapsed="false" customWidth="true" hidden="false" outlineLevel="0" max="4" min="4" style="0" width="24"/>
    <col collapsed="false" customWidth="true" hidden="false" outlineLevel="0" max="5" min="5" style="0" width="22"/>
    <col collapsed="false" customWidth="true" hidden="false" outlineLevel="0" max="6" min="6" style="0" width="16"/>
    <col collapsed="false" customWidth="true" hidden="false" outlineLevel="0" max="7" min="7" style="0" width="24"/>
    <col collapsed="false" customWidth="true" hidden="false" outlineLevel="0" max="8" min="8" style="0" width="14"/>
    <col collapsed="false" customWidth="true" hidden="false" outlineLevel="0" max="9" min="9" style="0" width="13"/>
    <col collapsed="false" customWidth="true" hidden="false" outlineLevel="0" max="10" min="10" style="0" width="20"/>
    <col collapsed="false" customWidth="true" hidden="false" outlineLevel="0" max="11" min="11" style="0" width="12"/>
    <col collapsed="false" customWidth="true" hidden="false" outlineLevel="0" max="12" min="12" style="0" width="9"/>
    <col collapsed="false" customWidth="true" hidden="false" outlineLevel="0" max="13" min="13" style="0" width="10"/>
    <col collapsed="false" customWidth="true" hidden="false" outlineLevel="0" max="14" min="14" style="0" width="14"/>
    <col collapsed="false" customWidth="true" hidden="false" outlineLevel="0" max="15" min="15" style="0" width="11"/>
    <col collapsed="false" customWidth="true" hidden="false" outlineLevel="0" max="16" min="16" style="0" width="12"/>
    <col collapsed="false" customWidth="true" hidden="false" outlineLevel="0" max="17" min="17" style="0" width="11"/>
    <col collapsed="false" customWidth="true" hidden="false" outlineLevel="0" max="18" min="18" style="0" width="28"/>
    <col collapsed="false" customWidth="true" hidden="false" outlineLevel="0" max="19" min="19" style="0" width="30"/>
  </cols>
  <sheetData>
    <row r="1" customFormat="false" ht="31.5" hidden="false" customHeight="true" outlineLevel="0" collapsed="false">
      <c r="A1" s="18" t="s">
        <v>67</v>
      </c>
      <c r="B1" s="18" t="s">
        <v>68</v>
      </c>
      <c r="C1" s="18" t="s">
        <v>55</v>
      </c>
      <c r="D1" s="18" t="s">
        <v>69</v>
      </c>
      <c r="E1" s="18" t="s">
        <v>70</v>
      </c>
      <c r="F1" s="18" t="s">
        <v>71</v>
      </c>
      <c r="G1" s="18" t="s">
        <v>72</v>
      </c>
      <c r="H1" s="18" t="s">
        <v>73</v>
      </c>
      <c r="I1" s="18" t="s">
        <v>74</v>
      </c>
      <c r="J1" s="18" t="s">
        <v>48</v>
      </c>
      <c r="K1" s="18" t="s">
        <v>75</v>
      </c>
      <c r="L1" s="18" t="s">
        <v>76</v>
      </c>
      <c r="M1" s="18" t="s">
        <v>77</v>
      </c>
      <c r="N1" s="18" t="s">
        <v>78</v>
      </c>
      <c r="O1" s="18" t="s">
        <v>79</v>
      </c>
      <c r="P1" s="18" t="s">
        <v>80</v>
      </c>
      <c r="Q1" s="18" t="s">
        <v>81</v>
      </c>
      <c r="R1" s="18" t="s">
        <v>82</v>
      </c>
      <c r="S1" s="18" t="s">
        <v>83</v>
      </c>
    </row>
    <row r="2" customFormat="false" ht="15" hidden="false" customHeight="false" outlineLevel="0" collapsed="false">
      <c r="A2" s="14" t="s">
        <v>84</v>
      </c>
      <c r="B2" s="26" t="n">
        <v>41408</v>
      </c>
      <c r="C2" s="23"/>
      <c r="D2" s="14"/>
      <c r="E2" s="14" t="s">
        <v>85</v>
      </c>
      <c r="F2" s="23" t="s">
        <v>86</v>
      </c>
      <c r="G2" s="14" t="s">
        <v>87</v>
      </c>
      <c r="H2" s="14" t="s">
        <v>58</v>
      </c>
      <c r="I2" s="14" t="s">
        <v>88</v>
      </c>
      <c r="J2" s="14" t="s">
        <v>57</v>
      </c>
      <c r="K2" s="14" t="s">
        <v>89</v>
      </c>
      <c r="L2" s="27" t="n">
        <v>0.708333333333333</v>
      </c>
      <c r="M2" s="28" t="n">
        <v>50</v>
      </c>
      <c r="N2" s="24" t="n">
        <v>280</v>
      </c>
      <c r="O2" s="28" t="n">
        <v>10</v>
      </c>
      <c r="P2" s="26" t="n">
        <v>46055</v>
      </c>
      <c r="Q2" s="14" t="s">
        <v>90</v>
      </c>
      <c r="R2" s="14"/>
      <c r="S2" s="19" t="str">
        <f aca="false">IF(A2="","",IF(H2="",A2,A2&amp;" · "&amp;H2))</f>
        <v>Laura Martins · Bateria</v>
      </c>
    </row>
    <row r="3" customFormat="false" ht="15" hidden="false" customHeight="false" outlineLevel="0" collapsed="false">
      <c r="A3" s="14" t="s">
        <v>91</v>
      </c>
      <c r="B3" s="26" t="n">
        <v>36070</v>
      </c>
      <c r="C3" s="23" t="s">
        <v>92</v>
      </c>
      <c r="D3" s="14" t="s">
        <v>93</v>
      </c>
      <c r="E3" s="14"/>
      <c r="F3" s="23"/>
      <c r="G3" s="14"/>
      <c r="H3" s="14" t="s">
        <v>94</v>
      </c>
      <c r="I3" s="14" t="s">
        <v>88</v>
      </c>
      <c r="J3" s="14" t="s">
        <v>61</v>
      </c>
      <c r="K3" s="14" t="s">
        <v>95</v>
      </c>
      <c r="L3" s="27" t="n">
        <v>0.791666666666667</v>
      </c>
      <c r="M3" s="28" t="n">
        <v>50</v>
      </c>
      <c r="N3" s="24" t="n">
        <v>300</v>
      </c>
      <c r="O3" s="28" t="n">
        <v>5</v>
      </c>
      <c r="P3" s="26" t="n">
        <v>45874</v>
      </c>
      <c r="Q3" s="14" t="s">
        <v>90</v>
      </c>
      <c r="R3" s="14" t="s">
        <v>96</v>
      </c>
      <c r="S3" s="19" t="str">
        <f aca="false">IF(A3="","",IF(H3="",A3,A3&amp;" · "&amp;H3))</f>
        <v>Pedro Nogueira · Guitarra</v>
      </c>
    </row>
    <row r="4" customFormat="false" ht="15" hidden="false" customHeight="false" outlineLevel="0" collapsed="false">
      <c r="A4" s="14" t="s">
        <v>97</v>
      </c>
      <c r="B4" s="26" t="n">
        <v>42024</v>
      </c>
      <c r="C4" s="23"/>
      <c r="D4" s="14"/>
      <c r="E4" s="14" t="s">
        <v>98</v>
      </c>
      <c r="F4" s="23" t="s">
        <v>99</v>
      </c>
      <c r="G4" s="14" t="s">
        <v>100</v>
      </c>
      <c r="H4" s="14" t="s">
        <v>101</v>
      </c>
      <c r="I4" s="14" t="s">
        <v>88</v>
      </c>
      <c r="J4" s="14" t="s">
        <v>64</v>
      </c>
      <c r="K4" s="14" t="s">
        <v>102</v>
      </c>
      <c r="L4" s="27" t="n">
        <v>0.645833333333333</v>
      </c>
      <c r="M4" s="28" t="n">
        <v>50</v>
      </c>
      <c r="N4" s="24" t="n">
        <v>260</v>
      </c>
      <c r="O4" s="28" t="n">
        <v>10</v>
      </c>
      <c r="P4" s="26" t="n">
        <v>46085</v>
      </c>
      <c r="Q4" s="14" t="s">
        <v>90</v>
      </c>
      <c r="R4" s="14"/>
      <c r="S4" s="19" t="str">
        <f aca="false">IF(A4="","",IF(H4="",A4,A4&amp;" · "&amp;H4))</f>
        <v>Sofia Ribeiro · Teclado</v>
      </c>
    </row>
    <row r="5" customFormat="false" ht="15" hidden="false" customHeight="false" outlineLevel="0" collapsed="false">
      <c r="A5" s="14" t="s">
        <v>103</v>
      </c>
      <c r="B5" s="26" t="n">
        <v>40733</v>
      </c>
      <c r="C5" s="23" t="s">
        <v>104</v>
      </c>
      <c r="D5" s="14"/>
      <c r="E5" s="14" t="s">
        <v>105</v>
      </c>
      <c r="F5" s="23" t="s">
        <v>106</v>
      </c>
      <c r="G5" s="14" t="s">
        <v>107</v>
      </c>
      <c r="H5" s="14" t="s">
        <v>108</v>
      </c>
      <c r="I5" s="14" t="s">
        <v>88</v>
      </c>
      <c r="J5" s="14" t="s">
        <v>61</v>
      </c>
      <c r="K5" s="14" t="s">
        <v>109</v>
      </c>
      <c r="L5" s="27" t="n">
        <v>0.75</v>
      </c>
      <c r="M5" s="28" t="n">
        <v>50</v>
      </c>
      <c r="N5" s="24" t="n">
        <v>280</v>
      </c>
      <c r="O5" s="28" t="n">
        <v>15</v>
      </c>
      <c r="P5" s="26" t="n">
        <v>46030</v>
      </c>
      <c r="Q5" s="14" t="s">
        <v>90</v>
      </c>
      <c r="R5" s="14"/>
      <c r="S5" s="19" t="str">
        <f aca="false">IF(A5="","",IF(H5="",A5,A5&amp;" · "&amp;H5))</f>
        <v>Gabriel Costa · Violão</v>
      </c>
    </row>
    <row r="6" customFormat="false" ht="15" hidden="false" customHeight="false" outlineLevel="0" collapsed="false">
      <c r="A6" s="14" t="s">
        <v>110</v>
      </c>
      <c r="B6" s="26" t="n">
        <v>31866</v>
      </c>
      <c r="C6" s="23" t="s">
        <v>111</v>
      </c>
      <c r="D6" s="14" t="s">
        <v>112</v>
      </c>
      <c r="E6" s="14"/>
      <c r="F6" s="23"/>
      <c r="G6" s="14"/>
      <c r="H6" s="14" t="s">
        <v>58</v>
      </c>
      <c r="I6" s="14" t="s">
        <v>88</v>
      </c>
      <c r="J6" s="14" t="s">
        <v>57</v>
      </c>
      <c r="K6" s="14" t="s">
        <v>113</v>
      </c>
      <c r="L6" s="27" t="n">
        <v>0.416666666666667</v>
      </c>
      <c r="M6" s="28" t="n">
        <v>50</v>
      </c>
      <c r="N6" s="24" t="n">
        <v>320</v>
      </c>
      <c r="O6" s="28" t="n">
        <v>5</v>
      </c>
      <c r="P6" s="26" t="n">
        <v>45962</v>
      </c>
      <c r="Q6" s="14" t="s">
        <v>90</v>
      </c>
      <c r="R6" s="14"/>
      <c r="S6" s="19" t="str">
        <f aca="false">IF(A6="","",IF(H6="",A6,A6&amp;" · "&amp;H6))</f>
        <v>Helena Duarte · Bateria</v>
      </c>
    </row>
    <row r="7" customFormat="false" ht="15" hidden="false" customHeight="false" outlineLevel="0" collapsed="false">
      <c r="A7" s="14" t="s">
        <v>110</v>
      </c>
      <c r="B7" s="26" t="n">
        <v>31866</v>
      </c>
      <c r="C7" s="23" t="s">
        <v>111</v>
      </c>
      <c r="D7" s="14" t="s">
        <v>112</v>
      </c>
      <c r="E7" s="14"/>
      <c r="F7" s="23"/>
      <c r="G7" s="14"/>
      <c r="H7" s="14" t="s">
        <v>101</v>
      </c>
      <c r="I7" s="14" t="s">
        <v>88</v>
      </c>
      <c r="J7" s="14" t="s">
        <v>64</v>
      </c>
      <c r="K7" s="14" t="s">
        <v>113</v>
      </c>
      <c r="L7" s="27" t="n">
        <v>0.458333333333333</v>
      </c>
      <c r="M7" s="28" t="n">
        <v>50</v>
      </c>
      <c r="N7" s="24" t="n">
        <v>260</v>
      </c>
      <c r="O7" s="28" t="n">
        <v>5</v>
      </c>
      <c r="P7" s="26" t="n">
        <v>46235</v>
      </c>
      <c r="Q7" s="14" t="s">
        <v>90</v>
      </c>
      <c r="R7" s="14" t="s">
        <v>114</v>
      </c>
      <c r="S7" s="19" t="str">
        <f aca="false">IF(A7="","",IF(H7="",A7,A7&amp;" · "&amp;H7))</f>
        <v>Helena Duarte · Teclado</v>
      </c>
    </row>
    <row r="8" customFormat="false" ht="15" hidden="false" customHeight="false" outlineLevel="0" collapsed="false">
      <c r="A8" s="14" t="s">
        <v>115</v>
      </c>
      <c r="B8" s="26" t="n">
        <v>40148</v>
      </c>
      <c r="C8" s="23"/>
      <c r="D8" s="14"/>
      <c r="E8" s="14" t="s">
        <v>116</v>
      </c>
      <c r="F8" s="23" t="s">
        <v>117</v>
      </c>
      <c r="G8" s="14" t="s">
        <v>118</v>
      </c>
      <c r="H8" s="14" t="s">
        <v>119</v>
      </c>
      <c r="I8" s="14" t="s">
        <v>88</v>
      </c>
      <c r="J8" s="14" t="s">
        <v>64</v>
      </c>
      <c r="K8" s="14" t="s">
        <v>120</v>
      </c>
      <c r="L8" s="27" t="n">
        <v>0.666666666666667</v>
      </c>
      <c r="M8" s="28" t="n">
        <v>50</v>
      </c>
      <c r="N8" s="24" t="n">
        <v>260</v>
      </c>
      <c r="O8" s="28" t="n">
        <v>10</v>
      </c>
      <c r="P8" s="26" t="n">
        <v>45723</v>
      </c>
      <c r="Q8" s="14" t="s">
        <v>121</v>
      </c>
      <c r="R8" s="14" t="s">
        <v>122</v>
      </c>
      <c r="S8" s="19" t="str">
        <f aca="false">IF(A8="","",IF(H8="",A8,A8&amp;" · "&amp;H8))</f>
        <v>Tiago Mendes · Piano</v>
      </c>
    </row>
    <row r="9" customFormat="false" ht="15" hidden="false" customHeight="false" outlineLevel="0" collapsed="false">
      <c r="A9" s="14"/>
      <c r="B9" s="26"/>
      <c r="C9" s="23"/>
      <c r="D9" s="14"/>
      <c r="E9" s="14"/>
      <c r="F9" s="23"/>
      <c r="G9" s="14"/>
      <c r="H9" s="14"/>
      <c r="I9" s="14"/>
      <c r="J9" s="14"/>
      <c r="K9" s="14"/>
      <c r="L9" s="27"/>
      <c r="M9" s="28"/>
      <c r="N9" s="24"/>
      <c r="O9" s="28"/>
      <c r="P9" s="26"/>
      <c r="Q9" s="14"/>
      <c r="R9" s="14"/>
      <c r="S9" s="19" t="str">
        <f aca="false">IF(A9="","",IF(H9="",A9,A9&amp;" · "&amp;H9))</f>
        <v/>
      </c>
    </row>
    <row r="10" customFormat="false" ht="15" hidden="false" customHeight="false" outlineLevel="0" collapsed="false">
      <c r="A10" s="14"/>
      <c r="B10" s="26"/>
      <c r="C10" s="23"/>
      <c r="D10" s="14"/>
      <c r="E10" s="14"/>
      <c r="F10" s="23"/>
      <c r="G10" s="14"/>
      <c r="H10" s="14"/>
      <c r="I10" s="14"/>
      <c r="J10" s="14"/>
      <c r="K10" s="14"/>
      <c r="L10" s="27"/>
      <c r="M10" s="28"/>
      <c r="N10" s="24"/>
      <c r="O10" s="28"/>
      <c r="P10" s="26"/>
      <c r="Q10" s="14"/>
      <c r="R10" s="14"/>
      <c r="S10" s="19" t="str">
        <f aca="false">IF(A10="","",IF(H10="",A10,A10&amp;" · "&amp;H10))</f>
        <v/>
      </c>
    </row>
    <row r="11" customFormat="false" ht="15" hidden="false" customHeight="false" outlineLevel="0" collapsed="false">
      <c r="A11" s="14"/>
      <c r="B11" s="26"/>
      <c r="C11" s="23"/>
      <c r="D11" s="14"/>
      <c r="E11" s="14"/>
      <c r="F11" s="23"/>
      <c r="G11" s="14"/>
      <c r="H11" s="14"/>
      <c r="I11" s="14"/>
      <c r="J11" s="14"/>
      <c r="K11" s="14"/>
      <c r="L11" s="27"/>
      <c r="M11" s="28"/>
      <c r="N11" s="24"/>
      <c r="O11" s="28"/>
      <c r="P11" s="26"/>
      <c r="Q11" s="14"/>
      <c r="R11" s="14"/>
      <c r="S11" s="19" t="str">
        <f aca="false">IF(A11="","",IF(H11="",A11,A11&amp;" · "&amp;H11))</f>
        <v/>
      </c>
    </row>
    <row r="12" customFormat="false" ht="15" hidden="false" customHeight="false" outlineLevel="0" collapsed="false">
      <c r="A12" s="14"/>
      <c r="B12" s="26"/>
      <c r="C12" s="23"/>
      <c r="D12" s="14"/>
      <c r="E12" s="14"/>
      <c r="F12" s="23"/>
      <c r="G12" s="14"/>
      <c r="H12" s="14"/>
      <c r="I12" s="14"/>
      <c r="J12" s="14"/>
      <c r="K12" s="14"/>
      <c r="L12" s="27"/>
      <c r="M12" s="28"/>
      <c r="N12" s="24"/>
      <c r="O12" s="28"/>
      <c r="P12" s="26"/>
      <c r="Q12" s="14"/>
      <c r="R12" s="14"/>
      <c r="S12" s="19" t="str">
        <f aca="false">IF(A12="","",IF(H12="",A12,A12&amp;" · "&amp;H12))</f>
        <v/>
      </c>
    </row>
    <row r="13" customFormat="false" ht="15" hidden="false" customHeight="false" outlineLevel="0" collapsed="false">
      <c r="A13" s="14"/>
      <c r="B13" s="26"/>
      <c r="C13" s="23"/>
      <c r="D13" s="14"/>
      <c r="E13" s="14"/>
      <c r="F13" s="23"/>
      <c r="G13" s="14"/>
      <c r="H13" s="14"/>
      <c r="I13" s="14"/>
      <c r="J13" s="14"/>
      <c r="K13" s="14"/>
      <c r="L13" s="27"/>
      <c r="M13" s="28"/>
      <c r="N13" s="24"/>
      <c r="O13" s="28"/>
      <c r="P13" s="26"/>
      <c r="Q13" s="14"/>
      <c r="R13" s="14"/>
      <c r="S13" s="19" t="str">
        <f aca="false">IF(A13="","",IF(H13="",A13,A13&amp;" · "&amp;H13))</f>
        <v/>
      </c>
    </row>
    <row r="14" customFormat="false" ht="15" hidden="false" customHeight="false" outlineLevel="0" collapsed="false">
      <c r="A14" s="14"/>
      <c r="B14" s="26"/>
      <c r="C14" s="23"/>
      <c r="D14" s="14"/>
      <c r="E14" s="14"/>
      <c r="F14" s="23"/>
      <c r="G14" s="14"/>
      <c r="H14" s="14"/>
      <c r="I14" s="14"/>
      <c r="J14" s="14"/>
      <c r="K14" s="14"/>
      <c r="L14" s="27"/>
      <c r="M14" s="28"/>
      <c r="N14" s="24"/>
      <c r="O14" s="28"/>
      <c r="P14" s="26"/>
      <c r="Q14" s="14"/>
      <c r="R14" s="14"/>
      <c r="S14" s="19" t="str">
        <f aca="false">IF(A14="","",IF(H14="",A14,A14&amp;" · "&amp;H14))</f>
        <v/>
      </c>
    </row>
    <row r="15" customFormat="false" ht="15" hidden="false" customHeight="false" outlineLevel="0" collapsed="false">
      <c r="A15" s="14"/>
      <c r="B15" s="26"/>
      <c r="C15" s="23"/>
      <c r="D15" s="14"/>
      <c r="E15" s="14"/>
      <c r="F15" s="23"/>
      <c r="G15" s="14"/>
      <c r="H15" s="14"/>
      <c r="I15" s="14"/>
      <c r="J15" s="14"/>
      <c r="K15" s="14"/>
      <c r="L15" s="27"/>
      <c r="M15" s="28"/>
      <c r="N15" s="24"/>
      <c r="O15" s="28"/>
      <c r="P15" s="26"/>
      <c r="Q15" s="14"/>
      <c r="R15" s="14"/>
      <c r="S15" s="19" t="str">
        <f aca="false">IF(A15="","",IF(H15="",A15,A15&amp;" · "&amp;H15))</f>
        <v/>
      </c>
    </row>
    <row r="16" customFormat="false" ht="15" hidden="false" customHeight="false" outlineLevel="0" collapsed="false">
      <c r="A16" s="14"/>
      <c r="B16" s="26"/>
      <c r="C16" s="23"/>
      <c r="D16" s="14"/>
      <c r="E16" s="14"/>
      <c r="F16" s="23"/>
      <c r="G16" s="14"/>
      <c r="H16" s="14"/>
      <c r="I16" s="14"/>
      <c r="J16" s="14"/>
      <c r="K16" s="14"/>
      <c r="L16" s="27"/>
      <c r="M16" s="28"/>
      <c r="N16" s="24"/>
      <c r="O16" s="28"/>
      <c r="P16" s="26"/>
      <c r="Q16" s="14"/>
      <c r="R16" s="14"/>
      <c r="S16" s="19" t="str">
        <f aca="false">IF(A16="","",IF(H16="",A16,A16&amp;" · "&amp;H16))</f>
        <v/>
      </c>
    </row>
    <row r="17" customFormat="false" ht="15" hidden="false" customHeight="false" outlineLevel="0" collapsed="false">
      <c r="A17" s="14"/>
      <c r="B17" s="26"/>
      <c r="C17" s="23"/>
      <c r="D17" s="14"/>
      <c r="E17" s="14"/>
      <c r="F17" s="23"/>
      <c r="G17" s="14"/>
      <c r="H17" s="14"/>
      <c r="I17" s="14"/>
      <c r="J17" s="14"/>
      <c r="K17" s="14"/>
      <c r="L17" s="27"/>
      <c r="M17" s="28"/>
      <c r="N17" s="24"/>
      <c r="O17" s="28"/>
      <c r="P17" s="26"/>
      <c r="Q17" s="14"/>
      <c r="R17" s="14"/>
      <c r="S17" s="19" t="str">
        <f aca="false">IF(A17="","",IF(H17="",A17,A17&amp;" · "&amp;H17))</f>
        <v/>
      </c>
    </row>
    <row r="18" customFormat="false" ht="15" hidden="false" customHeight="false" outlineLevel="0" collapsed="false">
      <c r="A18" s="14"/>
      <c r="B18" s="26"/>
      <c r="C18" s="23"/>
      <c r="D18" s="14"/>
      <c r="E18" s="14"/>
      <c r="F18" s="23"/>
      <c r="G18" s="14"/>
      <c r="H18" s="14"/>
      <c r="I18" s="14"/>
      <c r="J18" s="14"/>
      <c r="K18" s="14"/>
      <c r="L18" s="27"/>
      <c r="M18" s="28"/>
      <c r="N18" s="24"/>
      <c r="O18" s="28"/>
      <c r="P18" s="26"/>
      <c r="Q18" s="14"/>
      <c r="R18" s="14"/>
      <c r="S18" s="19" t="str">
        <f aca="false">IF(A18="","",IF(H18="",A18,A18&amp;" · "&amp;H18))</f>
        <v/>
      </c>
    </row>
    <row r="19" customFormat="false" ht="15" hidden="false" customHeight="false" outlineLevel="0" collapsed="false">
      <c r="A19" s="14"/>
      <c r="B19" s="26"/>
      <c r="C19" s="23"/>
      <c r="D19" s="14"/>
      <c r="E19" s="14"/>
      <c r="F19" s="23"/>
      <c r="G19" s="14"/>
      <c r="H19" s="14"/>
      <c r="I19" s="14"/>
      <c r="J19" s="14"/>
      <c r="K19" s="14"/>
      <c r="L19" s="27"/>
      <c r="M19" s="28"/>
      <c r="N19" s="24"/>
      <c r="O19" s="28"/>
      <c r="P19" s="26"/>
      <c r="Q19" s="14"/>
      <c r="R19" s="14"/>
      <c r="S19" s="19" t="str">
        <f aca="false">IF(A19="","",IF(H19="",A19,A19&amp;" · "&amp;H19))</f>
        <v/>
      </c>
    </row>
    <row r="20" customFormat="false" ht="15" hidden="false" customHeight="false" outlineLevel="0" collapsed="false">
      <c r="A20" s="14"/>
      <c r="B20" s="26"/>
      <c r="C20" s="23"/>
      <c r="D20" s="14"/>
      <c r="E20" s="14"/>
      <c r="F20" s="23"/>
      <c r="G20" s="14"/>
      <c r="H20" s="14"/>
      <c r="I20" s="14"/>
      <c r="J20" s="14"/>
      <c r="K20" s="14"/>
      <c r="L20" s="27"/>
      <c r="M20" s="28"/>
      <c r="N20" s="24"/>
      <c r="O20" s="28"/>
      <c r="P20" s="26"/>
      <c r="Q20" s="14"/>
      <c r="R20" s="14"/>
      <c r="S20" s="19" t="str">
        <f aca="false">IF(A20="","",IF(H20="",A20,A20&amp;" · "&amp;H20))</f>
        <v/>
      </c>
    </row>
    <row r="21" customFormat="false" ht="15" hidden="false" customHeight="false" outlineLevel="0" collapsed="false">
      <c r="A21" s="14"/>
      <c r="B21" s="26"/>
      <c r="C21" s="23"/>
      <c r="D21" s="14"/>
      <c r="E21" s="14"/>
      <c r="F21" s="23"/>
      <c r="G21" s="14"/>
      <c r="H21" s="14"/>
      <c r="I21" s="14"/>
      <c r="J21" s="14"/>
      <c r="K21" s="14"/>
      <c r="L21" s="27"/>
      <c r="M21" s="28"/>
      <c r="N21" s="24"/>
      <c r="O21" s="28"/>
      <c r="P21" s="26"/>
      <c r="Q21" s="14"/>
      <c r="R21" s="14"/>
      <c r="S21" s="19" t="str">
        <f aca="false">IF(A21="","",IF(H21="",A21,A21&amp;" · "&amp;H21))</f>
        <v/>
      </c>
    </row>
    <row r="22" customFormat="false" ht="15" hidden="false" customHeight="false" outlineLevel="0" collapsed="false">
      <c r="A22" s="14"/>
      <c r="B22" s="26"/>
      <c r="C22" s="23"/>
      <c r="D22" s="14"/>
      <c r="E22" s="14"/>
      <c r="F22" s="23"/>
      <c r="G22" s="14"/>
      <c r="H22" s="14"/>
      <c r="I22" s="14"/>
      <c r="J22" s="14"/>
      <c r="K22" s="14"/>
      <c r="L22" s="27"/>
      <c r="M22" s="28"/>
      <c r="N22" s="24"/>
      <c r="O22" s="28"/>
      <c r="P22" s="26"/>
      <c r="Q22" s="14"/>
      <c r="R22" s="14"/>
      <c r="S22" s="19" t="str">
        <f aca="false">IF(A22="","",IF(H22="",A22,A22&amp;" · "&amp;H22))</f>
        <v/>
      </c>
    </row>
    <row r="23" customFormat="false" ht="15" hidden="false" customHeight="false" outlineLevel="0" collapsed="false">
      <c r="A23" s="14"/>
      <c r="B23" s="26"/>
      <c r="C23" s="23"/>
      <c r="D23" s="14"/>
      <c r="E23" s="14"/>
      <c r="F23" s="23"/>
      <c r="G23" s="14"/>
      <c r="H23" s="14"/>
      <c r="I23" s="14"/>
      <c r="J23" s="14"/>
      <c r="K23" s="14"/>
      <c r="L23" s="27"/>
      <c r="M23" s="28"/>
      <c r="N23" s="24"/>
      <c r="O23" s="28"/>
      <c r="P23" s="26"/>
      <c r="Q23" s="14"/>
      <c r="R23" s="14"/>
      <c r="S23" s="19" t="str">
        <f aca="false">IF(A23="","",IF(H23="",A23,A23&amp;" · "&amp;H23))</f>
        <v/>
      </c>
    </row>
    <row r="24" customFormat="false" ht="15" hidden="false" customHeight="false" outlineLevel="0" collapsed="false">
      <c r="A24" s="14"/>
      <c r="B24" s="26"/>
      <c r="C24" s="23"/>
      <c r="D24" s="14"/>
      <c r="E24" s="14"/>
      <c r="F24" s="23"/>
      <c r="G24" s="14"/>
      <c r="H24" s="14"/>
      <c r="I24" s="14"/>
      <c r="J24" s="14"/>
      <c r="K24" s="14"/>
      <c r="L24" s="27"/>
      <c r="M24" s="28"/>
      <c r="N24" s="24"/>
      <c r="O24" s="28"/>
      <c r="P24" s="26"/>
      <c r="Q24" s="14"/>
      <c r="R24" s="14"/>
      <c r="S24" s="19" t="str">
        <f aca="false">IF(A24="","",IF(H24="",A24,A24&amp;" · "&amp;H24))</f>
        <v/>
      </c>
    </row>
    <row r="25" customFormat="false" ht="15" hidden="false" customHeight="false" outlineLevel="0" collapsed="false">
      <c r="A25" s="14"/>
      <c r="B25" s="26"/>
      <c r="C25" s="23"/>
      <c r="D25" s="14"/>
      <c r="E25" s="14"/>
      <c r="F25" s="23"/>
      <c r="G25" s="14"/>
      <c r="H25" s="14"/>
      <c r="I25" s="14"/>
      <c r="J25" s="14"/>
      <c r="K25" s="14"/>
      <c r="L25" s="27"/>
      <c r="M25" s="28"/>
      <c r="N25" s="24"/>
      <c r="O25" s="28"/>
      <c r="P25" s="26"/>
      <c r="Q25" s="14"/>
      <c r="R25" s="14"/>
      <c r="S25" s="19" t="str">
        <f aca="false">IF(A25="","",IF(H25="",A25,A25&amp;" · "&amp;H25))</f>
        <v/>
      </c>
    </row>
    <row r="26" customFormat="false" ht="15" hidden="false" customHeight="false" outlineLevel="0" collapsed="false">
      <c r="A26" s="14"/>
      <c r="B26" s="26"/>
      <c r="C26" s="23"/>
      <c r="D26" s="14"/>
      <c r="E26" s="14"/>
      <c r="F26" s="23"/>
      <c r="G26" s="14"/>
      <c r="H26" s="14"/>
      <c r="I26" s="14"/>
      <c r="J26" s="14"/>
      <c r="K26" s="14"/>
      <c r="L26" s="27"/>
      <c r="M26" s="28"/>
      <c r="N26" s="24"/>
      <c r="O26" s="28"/>
      <c r="P26" s="26"/>
      <c r="Q26" s="14"/>
      <c r="R26" s="14"/>
      <c r="S26" s="19" t="str">
        <f aca="false">IF(A26="","",IF(H26="",A26,A26&amp;" · "&amp;H26))</f>
        <v/>
      </c>
    </row>
    <row r="27" customFormat="false" ht="15" hidden="false" customHeight="false" outlineLevel="0" collapsed="false">
      <c r="A27" s="14"/>
      <c r="B27" s="26"/>
      <c r="C27" s="23"/>
      <c r="D27" s="14"/>
      <c r="E27" s="14"/>
      <c r="F27" s="23"/>
      <c r="G27" s="14"/>
      <c r="H27" s="14"/>
      <c r="I27" s="14"/>
      <c r="J27" s="14"/>
      <c r="K27" s="14"/>
      <c r="L27" s="27"/>
      <c r="M27" s="28"/>
      <c r="N27" s="24"/>
      <c r="O27" s="28"/>
      <c r="P27" s="26"/>
      <c r="Q27" s="14"/>
      <c r="R27" s="14"/>
      <c r="S27" s="19" t="str">
        <f aca="false">IF(A27="","",IF(H27="",A27,A27&amp;" · "&amp;H27))</f>
        <v/>
      </c>
    </row>
    <row r="28" customFormat="false" ht="15" hidden="false" customHeight="false" outlineLevel="0" collapsed="false">
      <c r="A28" s="14"/>
      <c r="B28" s="26"/>
      <c r="C28" s="23"/>
      <c r="D28" s="14"/>
      <c r="E28" s="14"/>
      <c r="F28" s="23"/>
      <c r="G28" s="14"/>
      <c r="H28" s="14"/>
      <c r="I28" s="14"/>
      <c r="J28" s="14"/>
      <c r="K28" s="14"/>
      <c r="L28" s="27"/>
      <c r="M28" s="28"/>
      <c r="N28" s="24"/>
      <c r="O28" s="28"/>
      <c r="P28" s="26"/>
      <c r="Q28" s="14"/>
      <c r="R28" s="14"/>
      <c r="S28" s="19" t="str">
        <f aca="false">IF(A28="","",IF(H28="",A28,A28&amp;" · "&amp;H28))</f>
        <v/>
      </c>
    </row>
    <row r="29" customFormat="false" ht="15" hidden="false" customHeight="false" outlineLevel="0" collapsed="false">
      <c r="A29" s="14"/>
      <c r="B29" s="26"/>
      <c r="C29" s="23"/>
      <c r="D29" s="14"/>
      <c r="E29" s="14"/>
      <c r="F29" s="23"/>
      <c r="G29" s="14"/>
      <c r="H29" s="14"/>
      <c r="I29" s="14"/>
      <c r="J29" s="14"/>
      <c r="K29" s="14"/>
      <c r="L29" s="27"/>
      <c r="M29" s="28"/>
      <c r="N29" s="24"/>
      <c r="O29" s="28"/>
      <c r="P29" s="26"/>
      <c r="Q29" s="14"/>
      <c r="R29" s="14"/>
      <c r="S29" s="19" t="str">
        <f aca="false">IF(A29="","",IF(H29="",A29,A29&amp;" · "&amp;H29))</f>
        <v/>
      </c>
    </row>
    <row r="30" customFormat="false" ht="15" hidden="false" customHeight="false" outlineLevel="0" collapsed="false">
      <c r="A30" s="14"/>
      <c r="B30" s="26"/>
      <c r="C30" s="23"/>
      <c r="D30" s="14"/>
      <c r="E30" s="14"/>
      <c r="F30" s="23"/>
      <c r="G30" s="14"/>
      <c r="H30" s="14"/>
      <c r="I30" s="14"/>
      <c r="J30" s="14"/>
      <c r="K30" s="14"/>
      <c r="L30" s="27"/>
      <c r="M30" s="28"/>
      <c r="N30" s="24"/>
      <c r="O30" s="28"/>
      <c r="P30" s="26"/>
      <c r="Q30" s="14"/>
      <c r="R30" s="14"/>
      <c r="S30" s="19" t="str">
        <f aca="false">IF(A30="","",IF(H30="",A30,A30&amp;" · "&amp;H30))</f>
        <v/>
      </c>
    </row>
    <row r="31" customFormat="false" ht="15" hidden="false" customHeight="false" outlineLevel="0" collapsed="false">
      <c r="A31" s="14"/>
      <c r="B31" s="26"/>
      <c r="C31" s="23"/>
      <c r="D31" s="14"/>
      <c r="E31" s="14"/>
      <c r="F31" s="23"/>
      <c r="G31" s="14"/>
      <c r="H31" s="14"/>
      <c r="I31" s="14"/>
      <c r="J31" s="14"/>
      <c r="K31" s="14"/>
      <c r="L31" s="27"/>
      <c r="M31" s="28"/>
      <c r="N31" s="24"/>
      <c r="O31" s="28"/>
      <c r="P31" s="26"/>
      <c r="Q31" s="14"/>
      <c r="R31" s="14"/>
      <c r="S31" s="19" t="str">
        <f aca="false">IF(A31="","",IF(H31="",A31,A31&amp;" · "&amp;H31))</f>
        <v/>
      </c>
    </row>
    <row r="32" customFormat="false" ht="15" hidden="false" customHeight="false" outlineLevel="0" collapsed="false">
      <c r="A32" s="14"/>
      <c r="B32" s="26"/>
      <c r="C32" s="23"/>
      <c r="D32" s="14"/>
      <c r="E32" s="14"/>
      <c r="F32" s="23"/>
      <c r="G32" s="14"/>
      <c r="H32" s="14"/>
      <c r="I32" s="14"/>
      <c r="J32" s="14"/>
      <c r="K32" s="14"/>
      <c r="L32" s="27"/>
      <c r="M32" s="28"/>
      <c r="N32" s="24"/>
      <c r="O32" s="28"/>
      <c r="P32" s="26"/>
      <c r="Q32" s="14"/>
      <c r="R32" s="14"/>
      <c r="S32" s="19" t="str">
        <f aca="false">IF(A32="","",IF(H32="",A32,A32&amp;" · "&amp;H32))</f>
        <v/>
      </c>
    </row>
    <row r="33" customFormat="false" ht="15" hidden="false" customHeight="false" outlineLevel="0" collapsed="false">
      <c r="A33" s="14"/>
      <c r="B33" s="26"/>
      <c r="C33" s="23"/>
      <c r="D33" s="14"/>
      <c r="E33" s="14"/>
      <c r="F33" s="23"/>
      <c r="G33" s="14"/>
      <c r="H33" s="14"/>
      <c r="I33" s="14"/>
      <c r="J33" s="14"/>
      <c r="K33" s="14"/>
      <c r="L33" s="27"/>
      <c r="M33" s="28"/>
      <c r="N33" s="24"/>
      <c r="O33" s="28"/>
      <c r="P33" s="26"/>
      <c r="Q33" s="14"/>
      <c r="R33" s="14"/>
      <c r="S33" s="19" t="str">
        <f aca="false">IF(A33="","",IF(H33="",A33,A33&amp;" · "&amp;H33))</f>
        <v/>
      </c>
    </row>
    <row r="34" customFormat="false" ht="15" hidden="false" customHeight="false" outlineLevel="0" collapsed="false">
      <c r="A34" s="14"/>
      <c r="B34" s="26"/>
      <c r="C34" s="23"/>
      <c r="D34" s="14"/>
      <c r="E34" s="14"/>
      <c r="F34" s="23"/>
      <c r="G34" s="14"/>
      <c r="H34" s="14"/>
      <c r="I34" s="14"/>
      <c r="J34" s="14"/>
      <c r="K34" s="14"/>
      <c r="L34" s="27"/>
      <c r="M34" s="28"/>
      <c r="N34" s="24"/>
      <c r="O34" s="28"/>
      <c r="P34" s="26"/>
      <c r="Q34" s="14"/>
      <c r="R34" s="14"/>
      <c r="S34" s="19" t="str">
        <f aca="false">IF(A34="","",IF(H34="",A34,A34&amp;" · "&amp;H34))</f>
        <v/>
      </c>
    </row>
    <row r="35" customFormat="false" ht="15" hidden="false" customHeight="false" outlineLevel="0" collapsed="false">
      <c r="A35" s="14"/>
      <c r="B35" s="26"/>
      <c r="C35" s="23"/>
      <c r="D35" s="14"/>
      <c r="E35" s="14"/>
      <c r="F35" s="23"/>
      <c r="G35" s="14"/>
      <c r="H35" s="14"/>
      <c r="I35" s="14"/>
      <c r="J35" s="14"/>
      <c r="K35" s="14"/>
      <c r="L35" s="27"/>
      <c r="M35" s="28"/>
      <c r="N35" s="24"/>
      <c r="O35" s="28"/>
      <c r="P35" s="26"/>
      <c r="Q35" s="14"/>
      <c r="R35" s="14"/>
      <c r="S35" s="19" t="str">
        <f aca="false">IF(A35="","",IF(H35="",A35,A35&amp;" · "&amp;H35))</f>
        <v/>
      </c>
    </row>
    <row r="36" customFormat="false" ht="15" hidden="false" customHeight="false" outlineLevel="0" collapsed="false">
      <c r="A36" s="14"/>
      <c r="B36" s="26"/>
      <c r="C36" s="23"/>
      <c r="D36" s="14"/>
      <c r="E36" s="14"/>
      <c r="F36" s="23"/>
      <c r="G36" s="14"/>
      <c r="H36" s="14"/>
      <c r="I36" s="14"/>
      <c r="J36" s="14"/>
      <c r="K36" s="14"/>
      <c r="L36" s="27"/>
      <c r="M36" s="28"/>
      <c r="N36" s="24"/>
      <c r="O36" s="28"/>
      <c r="P36" s="26"/>
      <c r="Q36" s="14"/>
      <c r="R36" s="14"/>
      <c r="S36" s="19" t="str">
        <f aca="false">IF(A36="","",IF(H36="",A36,A36&amp;" · "&amp;H36))</f>
        <v/>
      </c>
    </row>
    <row r="37" customFormat="false" ht="15" hidden="false" customHeight="false" outlineLevel="0" collapsed="false">
      <c r="A37" s="14"/>
      <c r="B37" s="26"/>
      <c r="C37" s="23"/>
      <c r="D37" s="14"/>
      <c r="E37" s="14"/>
      <c r="F37" s="23"/>
      <c r="G37" s="14"/>
      <c r="H37" s="14"/>
      <c r="I37" s="14"/>
      <c r="J37" s="14"/>
      <c r="K37" s="14"/>
      <c r="L37" s="27"/>
      <c r="M37" s="28"/>
      <c r="N37" s="24"/>
      <c r="O37" s="28"/>
      <c r="P37" s="26"/>
      <c r="Q37" s="14"/>
      <c r="R37" s="14"/>
      <c r="S37" s="19" t="str">
        <f aca="false">IF(A37="","",IF(H37="",A37,A37&amp;" · "&amp;H37))</f>
        <v/>
      </c>
    </row>
    <row r="38" customFormat="false" ht="15" hidden="false" customHeight="false" outlineLevel="0" collapsed="false">
      <c r="A38" s="14"/>
      <c r="B38" s="26"/>
      <c r="C38" s="23"/>
      <c r="D38" s="14"/>
      <c r="E38" s="14"/>
      <c r="F38" s="23"/>
      <c r="G38" s="14"/>
      <c r="H38" s="14"/>
      <c r="I38" s="14"/>
      <c r="J38" s="14"/>
      <c r="K38" s="14"/>
      <c r="L38" s="27"/>
      <c r="M38" s="28"/>
      <c r="N38" s="24"/>
      <c r="O38" s="28"/>
      <c r="P38" s="26"/>
      <c r="Q38" s="14"/>
      <c r="R38" s="14"/>
      <c r="S38" s="19" t="str">
        <f aca="false">IF(A38="","",IF(H38="",A38,A38&amp;" · "&amp;H38))</f>
        <v/>
      </c>
    </row>
    <row r="39" customFormat="false" ht="15" hidden="false" customHeight="false" outlineLevel="0" collapsed="false">
      <c r="A39" s="14"/>
      <c r="B39" s="26"/>
      <c r="C39" s="23"/>
      <c r="D39" s="14"/>
      <c r="E39" s="14"/>
      <c r="F39" s="23"/>
      <c r="G39" s="14"/>
      <c r="H39" s="14"/>
      <c r="I39" s="14"/>
      <c r="J39" s="14"/>
      <c r="K39" s="14"/>
      <c r="L39" s="27"/>
      <c r="M39" s="28"/>
      <c r="N39" s="24"/>
      <c r="O39" s="28"/>
      <c r="P39" s="26"/>
      <c r="Q39" s="14"/>
      <c r="R39" s="14"/>
      <c r="S39" s="19" t="str">
        <f aca="false">IF(A39="","",IF(H39="",A39,A39&amp;" · "&amp;H39))</f>
        <v/>
      </c>
    </row>
    <row r="40" customFormat="false" ht="15" hidden="false" customHeight="false" outlineLevel="0" collapsed="false">
      <c r="A40" s="14"/>
      <c r="B40" s="26"/>
      <c r="C40" s="23"/>
      <c r="D40" s="14"/>
      <c r="E40" s="14"/>
      <c r="F40" s="23"/>
      <c r="G40" s="14"/>
      <c r="H40" s="14"/>
      <c r="I40" s="14"/>
      <c r="J40" s="14"/>
      <c r="K40" s="14"/>
      <c r="L40" s="27"/>
      <c r="M40" s="28"/>
      <c r="N40" s="24"/>
      <c r="O40" s="28"/>
      <c r="P40" s="26"/>
      <c r="Q40" s="14"/>
      <c r="R40" s="14"/>
      <c r="S40" s="19" t="str">
        <f aca="false">IF(A40="","",IF(H40="",A40,A40&amp;" · "&amp;H40))</f>
        <v/>
      </c>
    </row>
    <row r="41" customFormat="false" ht="15" hidden="false" customHeight="false" outlineLevel="0" collapsed="false">
      <c r="A41" s="14"/>
      <c r="B41" s="26"/>
      <c r="C41" s="23"/>
      <c r="D41" s="14"/>
      <c r="E41" s="14"/>
      <c r="F41" s="23"/>
      <c r="G41" s="14"/>
      <c r="H41" s="14"/>
      <c r="I41" s="14"/>
      <c r="J41" s="14"/>
      <c r="K41" s="14"/>
      <c r="L41" s="27"/>
      <c r="M41" s="28"/>
      <c r="N41" s="24"/>
      <c r="O41" s="28"/>
      <c r="P41" s="26"/>
      <c r="Q41" s="14"/>
      <c r="R41" s="14"/>
      <c r="S41" s="19" t="str">
        <f aca="false">IF(A41="","",IF(H41="",A41,A41&amp;" · "&amp;H41))</f>
        <v/>
      </c>
    </row>
    <row r="42" customFormat="false" ht="15" hidden="false" customHeight="false" outlineLevel="0" collapsed="false">
      <c r="A42" s="14"/>
      <c r="B42" s="26"/>
      <c r="C42" s="23"/>
      <c r="D42" s="14"/>
      <c r="E42" s="14"/>
      <c r="F42" s="23"/>
      <c r="G42" s="14"/>
      <c r="H42" s="14"/>
      <c r="I42" s="14"/>
      <c r="J42" s="14"/>
      <c r="K42" s="14"/>
      <c r="L42" s="27"/>
      <c r="M42" s="28"/>
      <c r="N42" s="24"/>
      <c r="O42" s="28"/>
      <c r="P42" s="26"/>
      <c r="Q42" s="14"/>
      <c r="R42" s="14"/>
      <c r="S42" s="19" t="str">
        <f aca="false">IF(A42="","",IF(H42="",A42,A42&amp;" · "&amp;H42))</f>
        <v/>
      </c>
    </row>
    <row r="43" customFormat="false" ht="15" hidden="false" customHeight="false" outlineLevel="0" collapsed="false">
      <c r="A43" s="14"/>
      <c r="B43" s="26"/>
      <c r="C43" s="23"/>
      <c r="D43" s="14"/>
      <c r="E43" s="14"/>
      <c r="F43" s="23"/>
      <c r="G43" s="14"/>
      <c r="H43" s="14"/>
      <c r="I43" s="14"/>
      <c r="J43" s="14"/>
      <c r="K43" s="14"/>
      <c r="L43" s="27"/>
      <c r="M43" s="28"/>
      <c r="N43" s="24"/>
      <c r="O43" s="28"/>
      <c r="P43" s="26"/>
      <c r="Q43" s="14"/>
      <c r="R43" s="14"/>
      <c r="S43" s="19" t="str">
        <f aca="false">IF(A43="","",IF(H43="",A43,A43&amp;" · "&amp;H43))</f>
        <v/>
      </c>
    </row>
    <row r="44" customFormat="false" ht="15" hidden="false" customHeight="false" outlineLevel="0" collapsed="false">
      <c r="A44" s="14"/>
      <c r="B44" s="26"/>
      <c r="C44" s="23"/>
      <c r="D44" s="14"/>
      <c r="E44" s="14"/>
      <c r="F44" s="23"/>
      <c r="G44" s="14"/>
      <c r="H44" s="14"/>
      <c r="I44" s="14"/>
      <c r="J44" s="14"/>
      <c r="K44" s="14"/>
      <c r="L44" s="27"/>
      <c r="M44" s="28"/>
      <c r="N44" s="24"/>
      <c r="O44" s="28"/>
      <c r="P44" s="26"/>
      <c r="Q44" s="14"/>
      <c r="R44" s="14"/>
      <c r="S44" s="19" t="str">
        <f aca="false">IF(A44="","",IF(H44="",A44,A44&amp;" · "&amp;H44))</f>
        <v/>
      </c>
    </row>
    <row r="45" customFormat="false" ht="15" hidden="false" customHeight="false" outlineLevel="0" collapsed="false">
      <c r="A45" s="14"/>
      <c r="B45" s="26"/>
      <c r="C45" s="23"/>
      <c r="D45" s="14"/>
      <c r="E45" s="14"/>
      <c r="F45" s="23"/>
      <c r="G45" s="14"/>
      <c r="H45" s="14"/>
      <c r="I45" s="14"/>
      <c r="J45" s="14"/>
      <c r="K45" s="14"/>
      <c r="L45" s="27"/>
      <c r="M45" s="28"/>
      <c r="N45" s="24"/>
      <c r="O45" s="28"/>
      <c r="P45" s="26"/>
      <c r="Q45" s="14"/>
      <c r="R45" s="14"/>
      <c r="S45" s="19" t="str">
        <f aca="false">IF(A45="","",IF(H45="",A45,A45&amp;" · "&amp;H45))</f>
        <v/>
      </c>
    </row>
    <row r="46" customFormat="false" ht="15" hidden="false" customHeight="false" outlineLevel="0" collapsed="false">
      <c r="A46" s="14"/>
      <c r="B46" s="26"/>
      <c r="C46" s="23"/>
      <c r="D46" s="14"/>
      <c r="E46" s="14"/>
      <c r="F46" s="23"/>
      <c r="G46" s="14"/>
      <c r="H46" s="14"/>
      <c r="I46" s="14"/>
      <c r="J46" s="14"/>
      <c r="K46" s="14"/>
      <c r="L46" s="27"/>
      <c r="M46" s="28"/>
      <c r="N46" s="24"/>
      <c r="O46" s="28"/>
      <c r="P46" s="26"/>
      <c r="Q46" s="14"/>
      <c r="R46" s="14"/>
      <c r="S46" s="19" t="str">
        <f aca="false">IF(A46="","",IF(H46="",A46,A46&amp;" · "&amp;H46))</f>
        <v/>
      </c>
    </row>
    <row r="47" customFormat="false" ht="15" hidden="false" customHeight="false" outlineLevel="0" collapsed="false">
      <c r="A47" s="14"/>
      <c r="B47" s="26"/>
      <c r="C47" s="23"/>
      <c r="D47" s="14"/>
      <c r="E47" s="14"/>
      <c r="F47" s="23"/>
      <c r="G47" s="14"/>
      <c r="H47" s="14"/>
      <c r="I47" s="14"/>
      <c r="J47" s="14"/>
      <c r="K47" s="14"/>
      <c r="L47" s="27"/>
      <c r="M47" s="28"/>
      <c r="N47" s="24"/>
      <c r="O47" s="28"/>
      <c r="P47" s="26"/>
      <c r="Q47" s="14"/>
      <c r="R47" s="14"/>
      <c r="S47" s="19" t="str">
        <f aca="false">IF(A47="","",IF(H47="",A47,A47&amp;" · "&amp;H47))</f>
        <v/>
      </c>
    </row>
    <row r="48" customFormat="false" ht="15" hidden="false" customHeight="false" outlineLevel="0" collapsed="false">
      <c r="A48" s="14"/>
      <c r="B48" s="26"/>
      <c r="C48" s="23"/>
      <c r="D48" s="14"/>
      <c r="E48" s="14"/>
      <c r="F48" s="23"/>
      <c r="G48" s="14"/>
      <c r="H48" s="14"/>
      <c r="I48" s="14"/>
      <c r="J48" s="14"/>
      <c r="K48" s="14"/>
      <c r="L48" s="27"/>
      <c r="M48" s="28"/>
      <c r="N48" s="24"/>
      <c r="O48" s="28"/>
      <c r="P48" s="26"/>
      <c r="Q48" s="14"/>
      <c r="R48" s="14"/>
      <c r="S48" s="19" t="str">
        <f aca="false">IF(A48="","",IF(H48="",A48,A48&amp;" · "&amp;H48))</f>
        <v/>
      </c>
    </row>
    <row r="49" customFormat="false" ht="15" hidden="false" customHeight="false" outlineLevel="0" collapsed="false">
      <c r="A49" s="14"/>
      <c r="B49" s="26"/>
      <c r="C49" s="23"/>
      <c r="D49" s="14"/>
      <c r="E49" s="14"/>
      <c r="F49" s="23"/>
      <c r="G49" s="14"/>
      <c r="H49" s="14"/>
      <c r="I49" s="14"/>
      <c r="J49" s="14"/>
      <c r="K49" s="14"/>
      <c r="L49" s="27"/>
      <c r="M49" s="28"/>
      <c r="N49" s="24"/>
      <c r="O49" s="28"/>
      <c r="P49" s="26"/>
      <c r="Q49" s="14"/>
      <c r="R49" s="14"/>
      <c r="S49" s="19" t="str">
        <f aca="false">IF(A49="","",IF(H49="",A49,A49&amp;" · "&amp;H49))</f>
        <v/>
      </c>
    </row>
    <row r="50" customFormat="false" ht="15" hidden="false" customHeight="false" outlineLevel="0" collapsed="false">
      <c r="A50" s="14"/>
      <c r="B50" s="26"/>
      <c r="C50" s="23"/>
      <c r="D50" s="14"/>
      <c r="E50" s="14"/>
      <c r="F50" s="23"/>
      <c r="G50" s="14"/>
      <c r="H50" s="14"/>
      <c r="I50" s="14"/>
      <c r="J50" s="14"/>
      <c r="K50" s="14"/>
      <c r="L50" s="27"/>
      <c r="M50" s="28"/>
      <c r="N50" s="24"/>
      <c r="O50" s="28"/>
      <c r="P50" s="26"/>
      <c r="Q50" s="14"/>
      <c r="R50" s="14"/>
      <c r="S50" s="19" t="str">
        <f aca="false">IF(A50="","",IF(H50="",A50,A50&amp;" · "&amp;H50))</f>
        <v/>
      </c>
    </row>
    <row r="51" customFormat="false" ht="15" hidden="false" customHeight="false" outlineLevel="0" collapsed="false">
      <c r="A51" s="14"/>
      <c r="B51" s="26"/>
      <c r="C51" s="23"/>
      <c r="D51" s="14"/>
      <c r="E51" s="14"/>
      <c r="F51" s="23"/>
      <c r="G51" s="14"/>
      <c r="H51" s="14"/>
      <c r="I51" s="14"/>
      <c r="J51" s="14"/>
      <c r="K51" s="14"/>
      <c r="L51" s="27"/>
      <c r="M51" s="28"/>
      <c r="N51" s="24"/>
      <c r="O51" s="28"/>
      <c r="P51" s="26"/>
      <c r="Q51" s="14"/>
      <c r="R51" s="14"/>
      <c r="S51" s="19" t="str">
        <f aca="false">IF(A51="","",IF(H51="",A51,A51&amp;" · "&amp;H51))</f>
        <v/>
      </c>
    </row>
    <row r="52" customFormat="false" ht="15" hidden="false" customHeight="false" outlineLevel="0" collapsed="false">
      <c r="A52" s="14"/>
      <c r="B52" s="26"/>
      <c r="C52" s="23"/>
      <c r="D52" s="14"/>
      <c r="E52" s="14"/>
      <c r="F52" s="23"/>
      <c r="G52" s="14"/>
      <c r="H52" s="14"/>
      <c r="I52" s="14"/>
      <c r="J52" s="14"/>
      <c r="K52" s="14"/>
      <c r="L52" s="27"/>
      <c r="M52" s="28"/>
      <c r="N52" s="24"/>
      <c r="O52" s="28"/>
      <c r="P52" s="26"/>
      <c r="Q52" s="14"/>
      <c r="R52" s="14"/>
      <c r="S52" s="19" t="str">
        <f aca="false">IF(A52="","",IF(H52="",A52,A52&amp;" · "&amp;H52))</f>
        <v/>
      </c>
    </row>
    <row r="53" customFormat="false" ht="15" hidden="false" customHeight="false" outlineLevel="0" collapsed="false">
      <c r="A53" s="14"/>
      <c r="B53" s="26"/>
      <c r="C53" s="23"/>
      <c r="D53" s="14"/>
      <c r="E53" s="14"/>
      <c r="F53" s="23"/>
      <c r="G53" s="14"/>
      <c r="H53" s="14"/>
      <c r="I53" s="14"/>
      <c r="J53" s="14"/>
      <c r="K53" s="14"/>
      <c r="L53" s="27"/>
      <c r="M53" s="28"/>
      <c r="N53" s="24"/>
      <c r="O53" s="28"/>
      <c r="P53" s="26"/>
      <c r="Q53" s="14"/>
      <c r="R53" s="14"/>
      <c r="S53" s="19" t="str">
        <f aca="false">IF(A53="","",IF(H53="",A53,A53&amp;" · "&amp;H53))</f>
        <v/>
      </c>
    </row>
    <row r="54" customFormat="false" ht="15" hidden="false" customHeight="false" outlineLevel="0" collapsed="false">
      <c r="A54" s="14"/>
      <c r="B54" s="26"/>
      <c r="C54" s="23"/>
      <c r="D54" s="14"/>
      <c r="E54" s="14"/>
      <c r="F54" s="23"/>
      <c r="G54" s="14"/>
      <c r="H54" s="14"/>
      <c r="I54" s="14"/>
      <c r="J54" s="14"/>
      <c r="K54" s="14"/>
      <c r="L54" s="27"/>
      <c r="M54" s="28"/>
      <c r="N54" s="24"/>
      <c r="O54" s="28"/>
      <c r="P54" s="26"/>
      <c r="Q54" s="14"/>
      <c r="R54" s="14"/>
      <c r="S54" s="19" t="str">
        <f aca="false">IF(A54="","",IF(H54="",A54,A54&amp;" · "&amp;H54))</f>
        <v/>
      </c>
    </row>
    <row r="55" customFormat="false" ht="15" hidden="false" customHeight="false" outlineLevel="0" collapsed="false">
      <c r="A55" s="14"/>
      <c r="B55" s="26"/>
      <c r="C55" s="23"/>
      <c r="D55" s="14"/>
      <c r="E55" s="14"/>
      <c r="F55" s="23"/>
      <c r="G55" s="14"/>
      <c r="H55" s="14"/>
      <c r="I55" s="14"/>
      <c r="J55" s="14"/>
      <c r="K55" s="14"/>
      <c r="L55" s="27"/>
      <c r="M55" s="28"/>
      <c r="N55" s="24"/>
      <c r="O55" s="28"/>
      <c r="P55" s="26"/>
      <c r="Q55" s="14"/>
      <c r="R55" s="14"/>
      <c r="S55" s="19" t="str">
        <f aca="false">IF(A55="","",IF(H55="",A55,A55&amp;" · "&amp;H55))</f>
        <v/>
      </c>
    </row>
    <row r="56" customFormat="false" ht="15" hidden="false" customHeight="false" outlineLevel="0" collapsed="false">
      <c r="A56" s="14"/>
      <c r="B56" s="26"/>
      <c r="C56" s="23"/>
      <c r="D56" s="14"/>
      <c r="E56" s="14"/>
      <c r="F56" s="23"/>
      <c r="G56" s="14"/>
      <c r="H56" s="14"/>
      <c r="I56" s="14"/>
      <c r="J56" s="14"/>
      <c r="K56" s="14"/>
      <c r="L56" s="27"/>
      <c r="M56" s="28"/>
      <c r="N56" s="24"/>
      <c r="O56" s="28"/>
      <c r="P56" s="26"/>
      <c r="Q56" s="14"/>
      <c r="R56" s="14"/>
      <c r="S56" s="19" t="str">
        <f aca="false">IF(A56="","",IF(H56="",A56,A56&amp;" · "&amp;H56))</f>
        <v/>
      </c>
    </row>
    <row r="57" customFormat="false" ht="15" hidden="false" customHeight="false" outlineLevel="0" collapsed="false">
      <c r="A57" s="14"/>
      <c r="B57" s="26"/>
      <c r="C57" s="23"/>
      <c r="D57" s="14"/>
      <c r="E57" s="14"/>
      <c r="F57" s="23"/>
      <c r="G57" s="14"/>
      <c r="H57" s="14"/>
      <c r="I57" s="14"/>
      <c r="J57" s="14"/>
      <c r="K57" s="14"/>
      <c r="L57" s="27"/>
      <c r="M57" s="28"/>
      <c r="N57" s="24"/>
      <c r="O57" s="28"/>
      <c r="P57" s="26"/>
      <c r="Q57" s="14"/>
      <c r="R57" s="14"/>
      <c r="S57" s="19" t="str">
        <f aca="false">IF(A57="","",IF(H57="",A57,A57&amp;" · "&amp;H57))</f>
        <v/>
      </c>
    </row>
    <row r="58" customFormat="false" ht="15" hidden="false" customHeight="false" outlineLevel="0" collapsed="false">
      <c r="A58" s="14"/>
      <c r="B58" s="26"/>
      <c r="C58" s="23"/>
      <c r="D58" s="14"/>
      <c r="E58" s="14"/>
      <c r="F58" s="23"/>
      <c r="G58" s="14"/>
      <c r="H58" s="14"/>
      <c r="I58" s="14"/>
      <c r="J58" s="14"/>
      <c r="K58" s="14"/>
      <c r="L58" s="27"/>
      <c r="M58" s="28"/>
      <c r="N58" s="24"/>
      <c r="O58" s="28"/>
      <c r="P58" s="26"/>
      <c r="Q58" s="14"/>
      <c r="R58" s="14"/>
      <c r="S58" s="19" t="str">
        <f aca="false">IF(A58="","",IF(H58="",A58,A58&amp;" · "&amp;H58))</f>
        <v/>
      </c>
    </row>
    <row r="59" customFormat="false" ht="15" hidden="false" customHeight="false" outlineLevel="0" collapsed="false">
      <c r="A59" s="14"/>
      <c r="B59" s="26"/>
      <c r="C59" s="23"/>
      <c r="D59" s="14"/>
      <c r="E59" s="14"/>
      <c r="F59" s="23"/>
      <c r="G59" s="14"/>
      <c r="H59" s="14"/>
      <c r="I59" s="14"/>
      <c r="J59" s="14"/>
      <c r="K59" s="14"/>
      <c r="L59" s="27"/>
      <c r="M59" s="28"/>
      <c r="N59" s="24"/>
      <c r="O59" s="28"/>
      <c r="P59" s="26"/>
      <c r="Q59" s="14"/>
      <c r="R59" s="14"/>
      <c r="S59" s="19" t="str">
        <f aca="false">IF(A59="","",IF(H59="",A59,A59&amp;" · "&amp;H59))</f>
        <v/>
      </c>
    </row>
    <row r="60" customFormat="false" ht="15" hidden="false" customHeight="false" outlineLevel="0" collapsed="false">
      <c r="A60" s="14"/>
      <c r="B60" s="26"/>
      <c r="C60" s="23"/>
      <c r="D60" s="14"/>
      <c r="E60" s="14"/>
      <c r="F60" s="23"/>
      <c r="G60" s="14"/>
      <c r="H60" s="14"/>
      <c r="I60" s="14"/>
      <c r="J60" s="14"/>
      <c r="K60" s="14"/>
      <c r="L60" s="27"/>
      <c r="M60" s="28"/>
      <c r="N60" s="24"/>
      <c r="O60" s="28"/>
      <c r="P60" s="26"/>
      <c r="Q60" s="14"/>
      <c r="R60" s="14"/>
      <c r="S60" s="19" t="str">
        <f aca="false">IF(A60="","",IF(H60="",A60,A60&amp;" · "&amp;H60))</f>
        <v/>
      </c>
    </row>
    <row r="61" customFormat="false" ht="15" hidden="false" customHeight="false" outlineLevel="0" collapsed="false">
      <c r="A61" s="14"/>
      <c r="B61" s="26"/>
      <c r="C61" s="23"/>
      <c r="D61" s="14"/>
      <c r="E61" s="14"/>
      <c r="F61" s="23"/>
      <c r="G61" s="14"/>
      <c r="H61" s="14"/>
      <c r="I61" s="14"/>
      <c r="J61" s="14"/>
      <c r="K61" s="14"/>
      <c r="L61" s="27"/>
      <c r="M61" s="28"/>
      <c r="N61" s="24"/>
      <c r="O61" s="28"/>
      <c r="P61" s="26"/>
      <c r="Q61" s="14"/>
      <c r="R61" s="14"/>
      <c r="S61" s="19" t="str">
        <f aca="false">IF(A61="","",IF(H61="",A61,A61&amp;" · "&amp;H61))</f>
        <v/>
      </c>
    </row>
    <row r="62" customFormat="false" ht="15" hidden="false" customHeight="false" outlineLevel="0" collapsed="false">
      <c r="A62" s="14"/>
      <c r="B62" s="26"/>
      <c r="C62" s="23"/>
      <c r="D62" s="14"/>
      <c r="E62" s="14"/>
      <c r="F62" s="23"/>
      <c r="G62" s="14"/>
      <c r="H62" s="14"/>
      <c r="I62" s="14"/>
      <c r="J62" s="14"/>
      <c r="K62" s="14"/>
      <c r="L62" s="27"/>
      <c r="M62" s="28"/>
      <c r="N62" s="24"/>
      <c r="O62" s="28"/>
      <c r="P62" s="26"/>
      <c r="Q62" s="14"/>
      <c r="R62" s="14"/>
      <c r="S62" s="19" t="str">
        <f aca="false">IF(A62="","",IF(H62="",A62,A62&amp;" · "&amp;H62))</f>
        <v/>
      </c>
    </row>
    <row r="63" customFormat="false" ht="15" hidden="false" customHeight="false" outlineLevel="0" collapsed="false">
      <c r="A63" s="14"/>
      <c r="B63" s="26"/>
      <c r="C63" s="23"/>
      <c r="D63" s="14"/>
      <c r="E63" s="14"/>
      <c r="F63" s="23"/>
      <c r="G63" s="14"/>
      <c r="H63" s="14"/>
      <c r="I63" s="14"/>
      <c r="J63" s="14"/>
      <c r="K63" s="14"/>
      <c r="L63" s="27"/>
      <c r="M63" s="28"/>
      <c r="N63" s="24"/>
      <c r="O63" s="28"/>
      <c r="P63" s="26"/>
      <c r="Q63" s="14"/>
      <c r="R63" s="14"/>
      <c r="S63" s="19" t="str">
        <f aca="false">IF(A63="","",IF(H63="",A63,A63&amp;" · "&amp;H63))</f>
        <v/>
      </c>
    </row>
    <row r="64" customFormat="false" ht="15" hidden="false" customHeight="false" outlineLevel="0" collapsed="false">
      <c r="A64" s="14"/>
      <c r="B64" s="26"/>
      <c r="C64" s="23"/>
      <c r="D64" s="14"/>
      <c r="E64" s="14"/>
      <c r="F64" s="23"/>
      <c r="G64" s="14"/>
      <c r="H64" s="14"/>
      <c r="I64" s="14"/>
      <c r="J64" s="14"/>
      <c r="K64" s="14"/>
      <c r="L64" s="27"/>
      <c r="M64" s="28"/>
      <c r="N64" s="24"/>
      <c r="O64" s="28"/>
      <c r="P64" s="26"/>
      <c r="Q64" s="14"/>
      <c r="R64" s="14"/>
      <c r="S64" s="19" t="str">
        <f aca="false">IF(A64="","",IF(H64="",A64,A64&amp;" · "&amp;H64))</f>
        <v/>
      </c>
    </row>
    <row r="65" customFormat="false" ht="15" hidden="false" customHeight="false" outlineLevel="0" collapsed="false">
      <c r="A65" s="14"/>
      <c r="B65" s="26"/>
      <c r="C65" s="23"/>
      <c r="D65" s="14"/>
      <c r="E65" s="14"/>
      <c r="F65" s="23"/>
      <c r="G65" s="14"/>
      <c r="H65" s="14"/>
      <c r="I65" s="14"/>
      <c r="J65" s="14"/>
      <c r="K65" s="14"/>
      <c r="L65" s="27"/>
      <c r="M65" s="28"/>
      <c r="N65" s="24"/>
      <c r="O65" s="28"/>
      <c r="P65" s="26"/>
      <c r="Q65" s="14"/>
      <c r="R65" s="14"/>
      <c r="S65" s="19" t="str">
        <f aca="false">IF(A65="","",IF(H65="",A65,A65&amp;" · "&amp;H65))</f>
        <v/>
      </c>
    </row>
    <row r="66" customFormat="false" ht="15" hidden="false" customHeight="false" outlineLevel="0" collapsed="false">
      <c r="A66" s="14"/>
      <c r="B66" s="26"/>
      <c r="C66" s="23"/>
      <c r="D66" s="14"/>
      <c r="E66" s="14"/>
      <c r="F66" s="23"/>
      <c r="G66" s="14"/>
      <c r="H66" s="14"/>
      <c r="I66" s="14"/>
      <c r="J66" s="14"/>
      <c r="K66" s="14"/>
      <c r="L66" s="27"/>
      <c r="M66" s="28"/>
      <c r="N66" s="24"/>
      <c r="O66" s="28"/>
      <c r="P66" s="26"/>
      <c r="Q66" s="14"/>
      <c r="R66" s="14"/>
      <c r="S66" s="19" t="str">
        <f aca="false">IF(A66="","",IF(H66="",A66,A66&amp;" · "&amp;H66))</f>
        <v/>
      </c>
    </row>
    <row r="67" customFormat="false" ht="15" hidden="false" customHeight="false" outlineLevel="0" collapsed="false">
      <c r="A67" s="14"/>
      <c r="B67" s="26"/>
      <c r="C67" s="23"/>
      <c r="D67" s="14"/>
      <c r="E67" s="14"/>
      <c r="F67" s="23"/>
      <c r="G67" s="14"/>
      <c r="H67" s="14"/>
      <c r="I67" s="14"/>
      <c r="J67" s="14"/>
      <c r="K67" s="14"/>
      <c r="L67" s="27"/>
      <c r="M67" s="28"/>
      <c r="N67" s="24"/>
      <c r="O67" s="28"/>
      <c r="P67" s="26"/>
      <c r="Q67" s="14"/>
      <c r="R67" s="14"/>
      <c r="S67" s="19" t="str">
        <f aca="false">IF(A67="","",IF(H67="",A67,A67&amp;" · "&amp;H67))</f>
        <v/>
      </c>
    </row>
    <row r="68" customFormat="false" ht="15" hidden="false" customHeight="false" outlineLevel="0" collapsed="false">
      <c r="A68" s="14"/>
      <c r="B68" s="26"/>
      <c r="C68" s="23"/>
      <c r="D68" s="14"/>
      <c r="E68" s="14"/>
      <c r="F68" s="23"/>
      <c r="G68" s="14"/>
      <c r="H68" s="14"/>
      <c r="I68" s="14"/>
      <c r="J68" s="14"/>
      <c r="K68" s="14"/>
      <c r="L68" s="27"/>
      <c r="M68" s="28"/>
      <c r="N68" s="24"/>
      <c r="O68" s="28"/>
      <c r="P68" s="26"/>
      <c r="Q68" s="14"/>
      <c r="R68" s="14"/>
      <c r="S68" s="19" t="str">
        <f aca="false">IF(A68="","",IF(H68="",A68,A68&amp;" · "&amp;H68))</f>
        <v/>
      </c>
    </row>
    <row r="69" customFormat="false" ht="15" hidden="false" customHeight="false" outlineLevel="0" collapsed="false">
      <c r="A69" s="14"/>
      <c r="B69" s="26"/>
      <c r="C69" s="23"/>
      <c r="D69" s="14"/>
      <c r="E69" s="14"/>
      <c r="F69" s="23"/>
      <c r="G69" s="14"/>
      <c r="H69" s="14"/>
      <c r="I69" s="14"/>
      <c r="J69" s="14"/>
      <c r="K69" s="14"/>
      <c r="L69" s="27"/>
      <c r="M69" s="28"/>
      <c r="N69" s="24"/>
      <c r="O69" s="28"/>
      <c r="P69" s="26"/>
      <c r="Q69" s="14"/>
      <c r="R69" s="14"/>
      <c r="S69" s="19" t="str">
        <f aca="false">IF(A69="","",IF(H69="",A69,A69&amp;" · "&amp;H69))</f>
        <v/>
      </c>
    </row>
    <row r="70" customFormat="false" ht="15" hidden="false" customHeight="false" outlineLevel="0" collapsed="false">
      <c r="A70" s="14"/>
      <c r="B70" s="26"/>
      <c r="C70" s="23"/>
      <c r="D70" s="14"/>
      <c r="E70" s="14"/>
      <c r="F70" s="23"/>
      <c r="G70" s="14"/>
      <c r="H70" s="14"/>
      <c r="I70" s="14"/>
      <c r="J70" s="14"/>
      <c r="K70" s="14"/>
      <c r="L70" s="27"/>
      <c r="M70" s="28"/>
      <c r="N70" s="24"/>
      <c r="O70" s="28"/>
      <c r="P70" s="26"/>
      <c r="Q70" s="14"/>
      <c r="R70" s="14"/>
      <c r="S70" s="19" t="str">
        <f aca="false">IF(A70="","",IF(H70="",A70,A70&amp;" · "&amp;H70))</f>
        <v/>
      </c>
    </row>
    <row r="71" customFormat="false" ht="15" hidden="false" customHeight="false" outlineLevel="0" collapsed="false">
      <c r="A71" s="14"/>
      <c r="B71" s="26"/>
      <c r="C71" s="23"/>
      <c r="D71" s="14"/>
      <c r="E71" s="14"/>
      <c r="F71" s="23"/>
      <c r="G71" s="14"/>
      <c r="H71" s="14"/>
      <c r="I71" s="14"/>
      <c r="J71" s="14"/>
      <c r="K71" s="14"/>
      <c r="L71" s="27"/>
      <c r="M71" s="28"/>
      <c r="N71" s="24"/>
      <c r="O71" s="28"/>
      <c r="P71" s="26"/>
      <c r="Q71" s="14"/>
      <c r="R71" s="14"/>
      <c r="S71" s="19" t="str">
        <f aca="false">IF(A71="","",IF(H71="",A71,A71&amp;" · "&amp;H71))</f>
        <v/>
      </c>
    </row>
    <row r="72" customFormat="false" ht="15" hidden="false" customHeight="false" outlineLevel="0" collapsed="false">
      <c r="A72" s="14"/>
      <c r="B72" s="26"/>
      <c r="C72" s="23"/>
      <c r="D72" s="14"/>
      <c r="E72" s="14"/>
      <c r="F72" s="23"/>
      <c r="G72" s="14"/>
      <c r="H72" s="14"/>
      <c r="I72" s="14"/>
      <c r="J72" s="14"/>
      <c r="K72" s="14"/>
      <c r="L72" s="27"/>
      <c r="M72" s="28"/>
      <c r="N72" s="24"/>
      <c r="O72" s="28"/>
      <c r="P72" s="26"/>
      <c r="Q72" s="14"/>
      <c r="R72" s="14"/>
      <c r="S72" s="19" t="str">
        <f aca="false">IF(A72="","",IF(H72="",A72,A72&amp;" · "&amp;H72))</f>
        <v/>
      </c>
    </row>
    <row r="73" customFormat="false" ht="15" hidden="false" customHeight="false" outlineLevel="0" collapsed="false">
      <c r="A73" s="14"/>
      <c r="B73" s="26"/>
      <c r="C73" s="23"/>
      <c r="D73" s="14"/>
      <c r="E73" s="14"/>
      <c r="F73" s="23"/>
      <c r="G73" s="14"/>
      <c r="H73" s="14"/>
      <c r="I73" s="14"/>
      <c r="J73" s="14"/>
      <c r="K73" s="14"/>
      <c r="L73" s="27"/>
      <c r="M73" s="28"/>
      <c r="N73" s="24"/>
      <c r="O73" s="28"/>
      <c r="P73" s="26"/>
      <c r="Q73" s="14"/>
      <c r="R73" s="14"/>
      <c r="S73" s="19" t="str">
        <f aca="false">IF(A73="","",IF(H73="",A73,A73&amp;" · "&amp;H73))</f>
        <v/>
      </c>
    </row>
    <row r="74" customFormat="false" ht="15" hidden="false" customHeight="false" outlineLevel="0" collapsed="false">
      <c r="A74" s="14"/>
      <c r="B74" s="26"/>
      <c r="C74" s="23"/>
      <c r="D74" s="14"/>
      <c r="E74" s="14"/>
      <c r="F74" s="23"/>
      <c r="G74" s="14"/>
      <c r="H74" s="14"/>
      <c r="I74" s="14"/>
      <c r="J74" s="14"/>
      <c r="K74" s="14"/>
      <c r="L74" s="27"/>
      <c r="M74" s="28"/>
      <c r="N74" s="24"/>
      <c r="O74" s="28"/>
      <c r="P74" s="26"/>
      <c r="Q74" s="14"/>
      <c r="R74" s="14"/>
      <c r="S74" s="19" t="str">
        <f aca="false">IF(A74="","",IF(H74="",A74,A74&amp;" · "&amp;H74))</f>
        <v/>
      </c>
    </row>
    <row r="75" customFormat="false" ht="15" hidden="false" customHeight="false" outlineLevel="0" collapsed="false">
      <c r="A75" s="14"/>
      <c r="B75" s="26"/>
      <c r="C75" s="23"/>
      <c r="D75" s="14"/>
      <c r="E75" s="14"/>
      <c r="F75" s="23"/>
      <c r="G75" s="14"/>
      <c r="H75" s="14"/>
      <c r="I75" s="14"/>
      <c r="J75" s="14"/>
      <c r="K75" s="14"/>
      <c r="L75" s="27"/>
      <c r="M75" s="28"/>
      <c r="N75" s="24"/>
      <c r="O75" s="28"/>
      <c r="P75" s="26"/>
      <c r="Q75" s="14"/>
      <c r="R75" s="14"/>
      <c r="S75" s="19" t="str">
        <f aca="false">IF(A75="","",IF(H75="",A75,A75&amp;" · "&amp;H75))</f>
        <v/>
      </c>
    </row>
    <row r="76" customFormat="false" ht="15" hidden="false" customHeight="false" outlineLevel="0" collapsed="false">
      <c r="A76" s="14"/>
      <c r="B76" s="26"/>
      <c r="C76" s="23"/>
      <c r="D76" s="14"/>
      <c r="E76" s="14"/>
      <c r="F76" s="23"/>
      <c r="G76" s="14"/>
      <c r="H76" s="14"/>
      <c r="I76" s="14"/>
      <c r="J76" s="14"/>
      <c r="K76" s="14"/>
      <c r="L76" s="27"/>
      <c r="M76" s="28"/>
      <c r="N76" s="24"/>
      <c r="O76" s="28"/>
      <c r="P76" s="26"/>
      <c r="Q76" s="14"/>
      <c r="R76" s="14"/>
      <c r="S76" s="19" t="str">
        <f aca="false">IF(A76="","",IF(H76="",A76,A76&amp;" · "&amp;H76))</f>
        <v/>
      </c>
    </row>
    <row r="77" customFormat="false" ht="15" hidden="false" customHeight="false" outlineLevel="0" collapsed="false">
      <c r="A77" s="14"/>
      <c r="B77" s="26"/>
      <c r="C77" s="23"/>
      <c r="D77" s="14"/>
      <c r="E77" s="14"/>
      <c r="F77" s="23"/>
      <c r="G77" s="14"/>
      <c r="H77" s="14"/>
      <c r="I77" s="14"/>
      <c r="J77" s="14"/>
      <c r="K77" s="14"/>
      <c r="L77" s="27"/>
      <c r="M77" s="28"/>
      <c r="N77" s="24"/>
      <c r="O77" s="28"/>
      <c r="P77" s="26"/>
      <c r="Q77" s="14"/>
      <c r="R77" s="14"/>
      <c r="S77" s="19" t="str">
        <f aca="false">IF(A77="","",IF(H77="",A77,A77&amp;" · "&amp;H77))</f>
        <v/>
      </c>
    </row>
    <row r="78" customFormat="false" ht="15" hidden="false" customHeight="false" outlineLevel="0" collapsed="false">
      <c r="A78" s="14"/>
      <c r="B78" s="26"/>
      <c r="C78" s="23"/>
      <c r="D78" s="14"/>
      <c r="E78" s="14"/>
      <c r="F78" s="23"/>
      <c r="G78" s="14"/>
      <c r="H78" s="14"/>
      <c r="I78" s="14"/>
      <c r="J78" s="14"/>
      <c r="K78" s="14"/>
      <c r="L78" s="27"/>
      <c r="M78" s="28"/>
      <c r="N78" s="24"/>
      <c r="O78" s="28"/>
      <c r="P78" s="26"/>
      <c r="Q78" s="14"/>
      <c r="R78" s="14"/>
      <c r="S78" s="19" t="str">
        <f aca="false">IF(A78="","",IF(H78="",A78,A78&amp;" · "&amp;H78))</f>
        <v/>
      </c>
    </row>
    <row r="79" customFormat="false" ht="15" hidden="false" customHeight="false" outlineLevel="0" collapsed="false">
      <c r="A79" s="14"/>
      <c r="B79" s="26"/>
      <c r="C79" s="23"/>
      <c r="D79" s="14"/>
      <c r="E79" s="14"/>
      <c r="F79" s="23"/>
      <c r="G79" s="14"/>
      <c r="H79" s="14"/>
      <c r="I79" s="14"/>
      <c r="J79" s="14"/>
      <c r="K79" s="14"/>
      <c r="L79" s="27"/>
      <c r="M79" s="28"/>
      <c r="N79" s="24"/>
      <c r="O79" s="28"/>
      <c r="P79" s="26"/>
      <c r="Q79" s="14"/>
      <c r="R79" s="14"/>
      <c r="S79" s="19" t="str">
        <f aca="false">IF(A79="","",IF(H79="",A79,A79&amp;" · "&amp;H79))</f>
        <v/>
      </c>
    </row>
    <row r="80" customFormat="false" ht="15" hidden="false" customHeight="false" outlineLevel="0" collapsed="false">
      <c r="A80" s="14"/>
      <c r="B80" s="26"/>
      <c r="C80" s="23"/>
      <c r="D80" s="14"/>
      <c r="E80" s="14"/>
      <c r="F80" s="23"/>
      <c r="G80" s="14"/>
      <c r="H80" s="14"/>
      <c r="I80" s="14"/>
      <c r="J80" s="14"/>
      <c r="K80" s="14"/>
      <c r="L80" s="27"/>
      <c r="M80" s="28"/>
      <c r="N80" s="24"/>
      <c r="O80" s="28"/>
      <c r="P80" s="26"/>
      <c r="Q80" s="14"/>
      <c r="R80" s="14"/>
      <c r="S80" s="19" t="str">
        <f aca="false">IF(A80="","",IF(H80="",A80,A80&amp;" · "&amp;H80))</f>
        <v/>
      </c>
    </row>
    <row r="81" customFormat="false" ht="15" hidden="false" customHeight="false" outlineLevel="0" collapsed="false">
      <c r="A81" s="14"/>
      <c r="B81" s="26"/>
      <c r="C81" s="23"/>
      <c r="D81" s="14"/>
      <c r="E81" s="14"/>
      <c r="F81" s="23"/>
      <c r="G81" s="14"/>
      <c r="H81" s="14"/>
      <c r="I81" s="14"/>
      <c r="J81" s="14"/>
      <c r="K81" s="14"/>
      <c r="L81" s="27"/>
      <c r="M81" s="28"/>
      <c r="N81" s="24"/>
      <c r="O81" s="28"/>
      <c r="P81" s="26"/>
      <c r="Q81" s="14"/>
      <c r="R81" s="14"/>
      <c r="S81" s="19" t="str">
        <f aca="false">IF(A81="","",IF(H81="",A81,A81&amp;" · "&amp;H81))</f>
        <v/>
      </c>
    </row>
    <row r="82" customFormat="false" ht="15" hidden="false" customHeight="false" outlineLevel="0" collapsed="false">
      <c r="A82" s="14"/>
      <c r="B82" s="26"/>
      <c r="C82" s="23"/>
      <c r="D82" s="14"/>
      <c r="E82" s="14"/>
      <c r="F82" s="23"/>
      <c r="G82" s="14"/>
      <c r="H82" s="14"/>
      <c r="I82" s="14"/>
      <c r="J82" s="14"/>
      <c r="K82" s="14"/>
      <c r="L82" s="27"/>
      <c r="M82" s="28"/>
      <c r="N82" s="24"/>
      <c r="O82" s="28"/>
      <c r="P82" s="26"/>
      <c r="Q82" s="14"/>
      <c r="R82" s="14"/>
      <c r="S82" s="19" t="str">
        <f aca="false">IF(A82="","",IF(H82="",A82,A82&amp;" · "&amp;H82))</f>
        <v/>
      </c>
    </row>
    <row r="83" customFormat="false" ht="15" hidden="false" customHeight="false" outlineLevel="0" collapsed="false">
      <c r="A83" s="14"/>
      <c r="B83" s="26"/>
      <c r="C83" s="23"/>
      <c r="D83" s="14"/>
      <c r="E83" s="14"/>
      <c r="F83" s="23"/>
      <c r="G83" s="14"/>
      <c r="H83" s="14"/>
      <c r="I83" s="14"/>
      <c r="J83" s="14"/>
      <c r="K83" s="14"/>
      <c r="L83" s="27"/>
      <c r="M83" s="28"/>
      <c r="N83" s="24"/>
      <c r="O83" s="28"/>
      <c r="P83" s="26"/>
      <c r="Q83" s="14"/>
      <c r="R83" s="14"/>
      <c r="S83" s="19" t="str">
        <f aca="false">IF(A83="","",IF(H83="",A83,A83&amp;" · "&amp;H83))</f>
        <v/>
      </c>
    </row>
    <row r="84" customFormat="false" ht="15" hidden="false" customHeight="false" outlineLevel="0" collapsed="false">
      <c r="A84" s="14"/>
      <c r="B84" s="26"/>
      <c r="C84" s="23"/>
      <c r="D84" s="14"/>
      <c r="E84" s="14"/>
      <c r="F84" s="23"/>
      <c r="G84" s="14"/>
      <c r="H84" s="14"/>
      <c r="I84" s="14"/>
      <c r="J84" s="14"/>
      <c r="K84" s="14"/>
      <c r="L84" s="27"/>
      <c r="M84" s="28"/>
      <c r="N84" s="24"/>
      <c r="O84" s="28"/>
      <c r="P84" s="26"/>
      <c r="Q84" s="14"/>
      <c r="R84" s="14"/>
      <c r="S84" s="19" t="str">
        <f aca="false">IF(A84="","",IF(H84="",A84,A84&amp;" · "&amp;H84))</f>
        <v/>
      </c>
    </row>
    <row r="85" customFormat="false" ht="15" hidden="false" customHeight="false" outlineLevel="0" collapsed="false">
      <c r="A85" s="14"/>
      <c r="B85" s="26"/>
      <c r="C85" s="23"/>
      <c r="D85" s="14"/>
      <c r="E85" s="14"/>
      <c r="F85" s="23"/>
      <c r="G85" s="14"/>
      <c r="H85" s="14"/>
      <c r="I85" s="14"/>
      <c r="J85" s="14"/>
      <c r="K85" s="14"/>
      <c r="L85" s="27"/>
      <c r="M85" s="28"/>
      <c r="N85" s="24"/>
      <c r="O85" s="28"/>
      <c r="P85" s="26"/>
      <c r="Q85" s="14"/>
      <c r="R85" s="14"/>
      <c r="S85" s="19" t="str">
        <f aca="false">IF(A85="","",IF(H85="",A85,A85&amp;" · "&amp;H85))</f>
        <v/>
      </c>
    </row>
    <row r="86" customFormat="false" ht="15" hidden="false" customHeight="false" outlineLevel="0" collapsed="false">
      <c r="A86" s="14"/>
      <c r="B86" s="26"/>
      <c r="C86" s="23"/>
      <c r="D86" s="14"/>
      <c r="E86" s="14"/>
      <c r="F86" s="23"/>
      <c r="G86" s="14"/>
      <c r="H86" s="14"/>
      <c r="I86" s="14"/>
      <c r="J86" s="14"/>
      <c r="K86" s="14"/>
      <c r="L86" s="27"/>
      <c r="M86" s="28"/>
      <c r="N86" s="24"/>
      <c r="O86" s="28"/>
      <c r="P86" s="26"/>
      <c r="Q86" s="14"/>
      <c r="R86" s="14"/>
      <c r="S86" s="19" t="str">
        <f aca="false">IF(A86="","",IF(H86="",A86,A86&amp;" · "&amp;H86))</f>
        <v/>
      </c>
    </row>
    <row r="87" customFormat="false" ht="15" hidden="false" customHeight="false" outlineLevel="0" collapsed="false">
      <c r="A87" s="14"/>
      <c r="B87" s="26"/>
      <c r="C87" s="23"/>
      <c r="D87" s="14"/>
      <c r="E87" s="14"/>
      <c r="F87" s="23"/>
      <c r="G87" s="14"/>
      <c r="H87" s="14"/>
      <c r="I87" s="14"/>
      <c r="J87" s="14"/>
      <c r="K87" s="14"/>
      <c r="L87" s="27"/>
      <c r="M87" s="28"/>
      <c r="N87" s="24"/>
      <c r="O87" s="28"/>
      <c r="P87" s="26"/>
      <c r="Q87" s="14"/>
      <c r="R87" s="14"/>
      <c r="S87" s="19" t="str">
        <f aca="false">IF(A87="","",IF(H87="",A87,A87&amp;" · "&amp;H87))</f>
        <v/>
      </c>
    </row>
    <row r="88" customFormat="false" ht="15" hidden="false" customHeight="false" outlineLevel="0" collapsed="false">
      <c r="A88" s="14"/>
      <c r="B88" s="26"/>
      <c r="C88" s="23"/>
      <c r="D88" s="14"/>
      <c r="E88" s="14"/>
      <c r="F88" s="23"/>
      <c r="G88" s="14"/>
      <c r="H88" s="14"/>
      <c r="I88" s="14"/>
      <c r="J88" s="14"/>
      <c r="K88" s="14"/>
      <c r="L88" s="27"/>
      <c r="M88" s="28"/>
      <c r="N88" s="24"/>
      <c r="O88" s="28"/>
      <c r="P88" s="26"/>
      <c r="Q88" s="14"/>
      <c r="R88" s="14"/>
      <c r="S88" s="19" t="str">
        <f aca="false">IF(A88="","",IF(H88="",A88,A88&amp;" · "&amp;H88))</f>
        <v/>
      </c>
    </row>
    <row r="89" customFormat="false" ht="15" hidden="false" customHeight="false" outlineLevel="0" collapsed="false">
      <c r="A89" s="14"/>
      <c r="B89" s="26"/>
      <c r="C89" s="23"/>
      <c r="D89" s="14"/>
      <c r="E89" s="14"/>
      <c r="F89" s="23"/>
      <c r="G89" s="14"/>
      <c r="H89" s="14"/>
      <c r="I89" s="14"/>
      <c r="J89" s="14"/>
      <c r="K89" s="14"/>
      <c r="L89" s="27"/>
      <c r="M89" s="28"/>
      <c r="N89" s="24"/>
      <c r="O89" s="28"/>
      <c r="P89" s="26"/>
      <c r="Q89" s="14"/>
      <c r="R89" s="14"/>
      <c r="S89" s="19" t="str">
        <f aca="false">IF(A89="","",IF(H89="",A89,A89&amp;" · "&amp;H89))</f>
        <v/>
      </c>
    </row>
    <row r="90" customFormat="false" ht="15" hidden="false" customHeight="false" outlineLevel="0" collapsed="false">
      <c r="A90" s="14"/>
      <c r="B90" s="26"/>
      <c r="C90" s="23"/>
      <c r="D90" s="14"/>
      <c r="E90" s="14"/>
      <c r="F90" s="23"/>
      <c r="G90" s="14"/>
      <c r="H90" s="14"/>
      <c r="I90" s="14"/>
      <c r="J90" s="14"/>
      <c r="K90" s="14"/>
      <c r="L90" s="27"/>
      <c r="M90" s="28"/>
      <c r="N90" s="24"/>
      <c r="O90" s="28"/>
      <c r="P90" s="26"/>
      <c r="Q90" s="14"/>
      <c r="R90" s="14"/>
      <c r="S90" s="19" t="str">
        <f aca="false">IF(A90="","",IF(H90="",A90,A90&amp;" · "&amp;H90))</f>
        <v/>
      </c>
    </row>
    <row r="91" customFormat="false" ht="15" hidden="false" customHeight="false" outlineLevel="0" collapsed="false">
      <c r="A91" s="14"/>
      <c r="B91" s="26"/>
      <c r="C91" s="23"/>
      <c r="D91" s="14"/>
      <c r="E91" s="14"/>
      <c r="F91" s="23"/>
      <c r="G91" s="14"/>
      <c r="H91" s="14"/>
      <c r="I91" s="14"/>
      <c r="J91" s="14"/>
      <c r="K91" s="14"/>
      <c r="L91" s="27"/>
      <c r="M91" s="28"/>
      <c r="N91" s="24"/>
      <c r="O91" s="28"/>
      <c r="P91" s="26"/>
      <c r="Q91" s="14"/>
      <c r="R91" s="14"/>
      <c r="S91" s="19" t="str">
        <f aca="false">IF(A91="","",IF(H91="",A91,A91&amp;" · "&amp;H91))</f>
        <v/>
      </c>
    </row>
    <row r="92" customFormat="false" ht="15" hidden="false" customHeight="false" outlineLevel="0" collapsed="false">
      <c r="A92" s="14"/>
      <c r="B92" s="26"/>
      <c r="C92" s="23"/>
      <c r="D92" s="14"/>
      <c r="E92" s="14"/>
      <c r="F92" s="23"/>
      <c r="G92" s="14"/>
      <c r="H92" s="14"/>
      <c r="I92" s="14"/>
      <c r="J92" s="14"/>
      <c r="K92" s="14"/>
      <c r="L92" s="27"/>
      <c r="M92" s="28"/>
      <c r="N92" s="24"/>
      <c r="O92" s="28"/>
      <c r="P92" s="26"/>
      <c r="Q92" s="14"/>
      <c r="R92" s="14"/>
      <c r="S92" s="19" t="str">
        <f aca="false">IF(A92="","",IF(H92="",A92,A92&amp;" · "&amp;H92))</f>
        <v/>
      </c>
    </row>
    <row r="93" customFormat="false" ht="15" hidden="false" customHeight="false" outlineLevel="0" collapsed="false">
      <c r="A93" s="14"/>
      <c r="B93" s="26"/>
      <c r="C93" s="23"/>
      <c r="D93" s="14"/>
      <c r="E93" s="14"/>
      <c r="F93" s="23"/>
      <c r="G93" s="14"/>
      <c r="H93" s="14"/>
      <c r="I93" s="14"/>
      <c r="J93" s="14"/>
      <c r="K93" s="14"/>
      <c r="L93" s="27"/>
      <c r="M93" s="28"/>
      <c r="N93" s="24"/>
      <c r="O93" s="28"/>
      <c r="P93" s="26"/>
      <c r="Q93" s="14"/>
      <c r="R93" s="14"/>
      <c r="S93" s="19" t="str">
        <f aca="false">IF(A93="","",IF(H93="",A93,A93&amp;" · "&amp;H93))</f>
        <v/>
      </c>
    </row>
    <row r="94" customFormat="false" ht="15" hidden="false" customHeight="false" outlineLevel="0" collapsed="false">
      <c r="A94" s="14"/>
      <c r="B94" s="26"/>
      <c r="C94" s="23"/>
      <c r="D94" s="14"/>
      <c r="E94" s="14"/>
      <c r="F94" s="23"/>
      <c r="G94" s="14"/>
      <c r="H94" s="14"/>
      <c r="I94" s="14"/>
      <c r="J94" s="14"/>
      <c r="K94" s="14"/>
      <c r="L94" s="27"/>
      <c r="M94" s="28"/>
      <c r="N94" s="24"/>
      <c r="O94" s="28"/>
      <c r="P94" s="26"/>
      <c r="Q94" s="14"/>
      <c r="R94" s="14"/>
      <c r="S94" s="19" t="str">
        <f aca="false">IF(A94="","",IF(H94="",A94,A94&amp;" · "&amp;H94))</f>
        <v/>
      </c>
    </row>
    <row r="95" customFormat="false" ht="15" hidden="false" customHeight="false" outlineLevel="0" collapsed="false">
      <c r="A95" s="14"/>
      <c r="B95" s="26"/>
      <c r="C95" s="23"/>
      <c r="D95" s="14"/>
      <c r="E95" s="14"/>
      <c r="F95" s="23"/>
      <c r="G95" s="14"/>
      <c r="H95" s="14"/>
      <c r="I95" s="14"/>
      <c r="J95" s="14"/>
      <c r="K95" s="14"/>
      <c r="L95" s="27"/>
      <c r="M95" s="28"/>
      <c r="N95" s="24"/>
      <c r="O95" s="28"/>
      <c r="P95" s="26"/>
      <c r="Q95" s="14"/>
      <c r="R95" s="14"/>
      <c r="S95" s="19" t="str">
        <f aca="false">IF(A95="","",IF(H95="",A95,A95&amp;" · "&amp;H95))</f>
        <v/>
      </c>
    </row>
    <row r="96" customFormat="false" ht="15" hidden="false" customHeight="false" outlineLevel="0" collapsed="false">
      <c r="A96" s="14"/>
      <c r="B96" s="26"/>
      <c r="C96" s="23"/>
      <c r="D96" s="14"/>
      <c r="E96" s="14"/>
      <c r="F96" s="23"/>
      <c r="G96" s="14"/>
      <c r="H96" s="14"/>
      <c r="I96" s="14"/>
      <c r="J96" s="14"/>
      <c r="K96" s="14"/>
      <c r="L96" s="27"/>
      <c r="M96" s="28"/>
      <c r="N96" s="24"/>
      <c r="O96" s="28"/>
      <c r="P96" s="26"/>
      <c r="Q96" s="14"/>
      <c r="R96" s="14"/>
      <c r="S96" s="19" t="str">
        <f aca="false">IF(A96="","",IF(H96="",A96,A96&amp;" · "&amp;H96))</f>
        <v/>
      </c>
    </row>
    <row r="97" customFormat="false" ht="15" hidden="false" customHeight="false" outlineLevel="0" collapsed="false">
      <c r="A97" s="14"/>
      <c r="B97" s="26"/>
      <c r="C97" s="23"/>
      <c r="D97" s="14"/>
      <c r="E97" s="14"/>
      <c r="F97" s="23"/>
      <c r="G97" s="14"/>
      <c r="H97" s="14"/>
      <c r="I97" s="14"/>
      <c r="J97" s="14"/>
      <c r="K97" s="14"/>
      <c r="L97" s="27"/>
      <c r="M97" s="28"/>
      <c r="N97" s="24"/>
      <c r="O97" s="28"/>
      <c r="P97" s="26"/>
      <c r="Q97" s="14"/>
      <c r="R97" s="14"/>
      <c r="S97" s="19" t="str">
        <f aca="false">IF(A97="","",IF(H97="",A97,A97&amp;" · "&amp;H97))</f>
        <v/>
      </c>
    </row>
    <row r="98" customFormat="false" ht="15" hidden="false" customHeight="false" outlineLevel="0" collapsed="false">
      <c r="A98" s="14"/>
      <c r="B98" s="26"/>
      <c r="C98" s="23"/>
      <c r="D98" s="14"/>
      <c r="E98" s="14"/>
      <c r="F98" s="23"/>
      <c r="G98" s="14"/>
      <c r="H98" s="14"/>
      <c r="I98" s="14"/>
      <c r="J98" s="14"/>
      <c r="K98" s="14"/>
      <c r="L98" s="27"/>
      <c r="M98" s="28"/>
      <c r="N98" s="24"/>
      <c r="O98" s="28"/>
      <c r="P98" s="26"/>
      <c r="Q98" s="14"/>
      <c r="R98" s="14"/>
      <c r="S98" s="19" t="str">
        <f aca="false">IF(A98="","",IF(H98="",A98,A98&amp;" · "&amp;H98))</f>
        <v/>
      </c>
    </row>
    <row r="99" customFormat="false" ht="15" hidden="false" customHeight="false" outlineLevel="0" collapsed="false">
      <c r="A99" s="14"/>
      <c r="B99" s="26"/>
      <c r="C99" s="23"/>
      <c r="D99" s="14"/>
      <c r="E99" s="14"/>
      <c r="F99" s="23"/>
      <c r="G99" s="14"/>
      <c r="H99" s="14"/>
      <c r="I99" s="14"/>
      <c r="J99" s="14"/>
      <c r="K99" s="14"/>
      <c r="L99" s="27"/>
      <c r="M99" s="28"/>
      <c r="N99" s="24"/>
      <c r="O99" s="28"/>
      <c r="P99" s="26"/>
      <c r="Q99" s="14"/>
      <c r="R99" s="14"/>
      <c r="S99" s="19" t="str">
        <f aca="false">IF(A99="","",IF(H99="",A99,A99&amp;" · "&amp;H99))</f>
        <v/>
      </c>
    </row>
    <row r="100" customFormat="false" ht="15" hidden="false" customHeight="false" outlineLevel="0" collapsed="false">
      <c r="A100" s="14"/>
      <c r="B100" s="26"/>
      <c r="C100" s="23"/>
      <c r="D100" s="14"/>
      <c r="E100" s="14"/>
      <c r="F100" s="23"/>
      <c r="G100" s="14"/>
      <c r="H100" s="14"/>
      <c r="I100" s="14"/>
      <c r="J100" s="14"/>
      <c r="K100" s="14"/>
      <c r="L100" s="27"/>
      <c r="M100" s="28"/>
      <c r="N100" s="24"/>
      <c r="O100" s="28"/>
      <c r="P100" s="26"/>
      <c r="Q100" s="14"/>
      <c r="R100" s="14"/>
      <c r="S100" s="19" t="str">
        <f aca="false">IF(A100="","",IF(H100="",A100,A100&amp;" · "&amp;H100))</f>
        <v/>
      </c>
    </row>
    <row r="101" customFormat="false" ht="15" hidden="false" customHeight="false" outlineLevel="0" collapsed="false">
      <c r="A101" s="14"/>
      <c r="B101" s="26"/>
      <c r="C101" s="23"/>
      <c r="D101" s="14"/>
      <c r="E101" s="14"/>
      <c r="F101" s="23"/>
      <c r="G101" s="14"/>
      <c r="H101" s="14"/>
      <c r="I101" s="14"/>
      <c r="J101" s="14"/>
      <c r="K101" s="14"/>
      <c r="L101" s="27"/>
      <c r="M101" s="28"/>
      <c r="N101" s="24"/>
      <c r="O101" s="28"/>
      <c r="P101" s="26"/>
      <c r="Q101" s="14"/>
      <c r="R101" s="14"/>
      <c r="S101" s="19" t="str">
        <f aca="false">IF(A101="","",IF(H101="",A101,A101&amp;" · "&amp;H101))</f>
        <v/>
      </c>
    </row>
    <row r="102" customFormat="false" ht="15" hidden="false" customHeight="false" outlineLevel="0" collapsed="false">
      <c r="A102" s="14"/>
      <c r="B102" s="26"/>
      <c r="C102" s="23"/>
      <c r="D102" s="14"/>
      <c r="E102" s="14"/>
      <c r="F102" s="23"/>
      <c r="G102" s="14"/>
      <c r="H102" s="14"/>
      <c r="I102" s="14"/>
      <c r="J102" s="14"/>
      <c r="K102" s="14"/>
      <c r="L102" s="27"/>
      <c r="M102" s="28"/>
      <c r="N102" s="24"/>
      <c r="O102" s="28"/>
      <c r="P102" s="26"/>
      <c r="Q102" s="14"/>
      <c r="R102" s="14"/>
      <c r="S102" s="19" t="str">
        <f aca="false">IF(A102="","",IF(H102="",A102,A102&amp;" · "&amp;H102))</f>
        <v/>
      </c>
    </row>
    <row r="103" customFormat="false" ht="15" hidden="false" customHeight="false" outlineLevel="0" collapsed="false">
      <c r="A103" s="14"/>
      <c r="B103" s="26"/>
      <c r="C103" s="23"/>
      <c r="D103" s="14"/>
      <c r="E103" s="14"/>
      <c r="F103" s="23"/>
      <c r="G103" s="14"/>
      <c r="H103" s="14"/>
      <c r="I103" s="14"/>
      <c r="J103" s="14"/>
      <c r="K103" s="14"/>
      <c r="L103" s="27"/>
      <c r="M103" s="28"/>
      <c r="N103" s="24"/>
      <c r="O103" s="28"/>
      <c r="P103" s="26"/>
      <c r="Q103" s="14"/>
      <c r="R103" s="14"/>
      <c r="S103" s="19" t="str">
        <f aca="false">IF(A103="","",IF(H103="",A103,A103&amp;" · "&amp;H103))</f>
        <v/>
      </c>
    </row>
    <row r="104" customFormat="false" ht="15" hidden="false" customHeight="false" outlineLevel="0" collapsed="false">
      <c r="A104" s="14"/>
      <c r="B104" s="26"/>
      <c r="C104" s="23"/>
      <c r="D104" s="14"/>
      <c r="E104" s="14"/>
      <c r="F104" s="23"/>
      <c r="G104" s="14"/>
      <c r="H104" s="14"/>
      <c r="I104" s="14"/>
      <c r="J104" s="14"/>
      <c r="K104" s="14"/>
      <c r="L104" s="27"/>
      <c r="M104" s="28"/>
      <c r="N104" s="24"/>
      <c r="O104" s="28"/>
      <c r="P104" s="26"/>
      <c r="Q104" s="14"/>
      <c r="R104" s="14"/>
      <c r="S104" s="19" t="str">
        <f aca="false">IF(A104="","",IF(H104="",A104,A104&amp;" · "&amp;H104))</f>
        <v/>
      </c>
    </row>
    <row r="105" customFormat="false" ht="15" hidden="false" customHeight="false" outlineLevel="0" collapsed="false">
      <c r="A105" s="14"/>
      <c r="B105" s="26"/>
      <c r="C105" s="23"/>
      <c r="D105" s="14"/>
      <c r="E105" s="14"/>
      <c r="F105" s="23"/>
      <c r="G105" s="14"/>
      <c r="H105" s="14"/>
      <c r="I105" s="14"/>
      <c r="J105" s="14"/>
      <c r="K105" s="14"/>
      <c r="L105" s="27"/>
      <c r="M105" s="28"/>
      <c r="N105" s="24"/>
      <c r="O105" s="28"/>
      <c r="P105" s="26"/>
      <c r="Q105" s="14"/>
      <c r="R105" s="14"/>
      <c r="S105" s="19" t="str">
        <f aca="false">IF(A105="","",IF(H105="",A105,A105&amp;" · "&amp;H105))</f>
        <v/>
      </c>
    </row>
    <row r="106" customFormat="false" ht="15" hidden="false" customHeight="false" outlineLevel="0" collapsed="false">
      <c r="A106" s="14"/>
      <c r="B106" s="26"/>
      <c r="C106" s="23"/>
      <c r="D106" s="14"/>
      <c r="E106" s="14"/>
      <c r="F106" s="23"/>
      <c r="G106" s="14"/>
      <c r="H106" s="14"/>
      <c r="I106" s="14"/>
      <c r="J106" s="14"/>
      <c r="K106" s="14"/>
      <c r="L106" s="27"/>
      <c r="M106" s="28"/>
      <c r="N106" s="24"/>
      <c r="O106" s="28"/>
      <c r="P106" s="26"/>
      <c r="Q106" s="14"/>
      <c r="R106" s="14"/>
      <c r="S106" s="19" t="str">
        <f aca="false">IF(A106="","",IF(H106="",A106,A106&amp;" · "&amp;H106))</f>
        <v/>
      </c>
    </row>
    <row r="107" customFormat="false" ht="15" hidden="false" customHeight="false" outlineLevel="0" collapsed="false">
      <c r="A107" s="14"/>
      <c r="B107" s="26"/>
      <c r="C107" s="23"/>
      <c r="D107" s="14"/>
      <c r="E107" s="14"/>
      <c r="F107" s="23"/>
      <c r="G107" s="14"/>
      <c r="H107" s="14"/>
      <c r="I107" s="14"/>
      <c r="J107" s="14"/>
      <c r="K107" s="14"/>
      <c r="L107" s="27"/>
      <c r="M107" s="28"/>
      <c r="N107" s="24"/>
      <c r="O107" s="28"/>
      <c r="P107" s="26"/>
      <c r="Q107" s="14"/>
      <c r="R107" s="14"/>
      <c r="S107" s="19" t="str">
        <f aca="false">IF(A107="","",IF(H107="",A107,A107&amp;" · "&amp;H107))</f>
        <v/>
      </c>
    </row>
    <row r="108" customFormat="false" ht="15" hidden="false" customHeight="false" outlineLevel="0" collapsed="false">
      <c r="A108" s="14"/>
      <c r="B108" s="26"/>
      <c r="C108" s="23"/>
      <c r="D108" s="14"/>
      <c r="E108" s="14"/>
      <c r="F108" s="23"/>
      <c r="G108" s="14"/>
      <c r="H108" s="14"/>
      <c r="I108" s="14"/>
      <c r="J108" s="14"/>
      <c r="K108" s="14"/>
      <c r="L108" s="27"/>
      <c r="M108" s="28"/>
      <c r="N108" s="24"/>
      <c r="O108" s="28"/>
      <c r="P108" s="26"/>
      <c r="Q108" s="14"/>
      <c r="R108" s="14"/>
      <c r="S108" s="19" t="str">
        <f aca="false">IF(A108="","",IF(H108="",A108,A108&amp;" · "&amp;H108))</f>
        <v/>
      </c>
    </row>
    <row r="109" customFormat="false" ht="15" hidden="false" customHeight="false" outlineLevel="0" collapsed="false">
      <c r="A109" s="14"/>
      <c r="B109" s="26"/>
      <c r="C109" s="23"/>
      <c r="D109" s="14"/>
      <c r="E109" s="14"/>
      <c r="F109" s="23"/>
      <c r="G109" s="14"/>
      <c r="H109" s="14"/>
      <c r="I109" s="14"/>
      <c r="J109" s="14"/>
      <c r="K109" s="14"/>
      <c r="L109" s="27"/>
      <c r="M109" s="28"/>
      <c r="N109" s="24"/>
      <c r="O109" s="28"/>
      <c r="P109" s="26"/>
      <c r="Q109" s="14"/>
      <c r="R109" s="14"/>
      <c r="S109" s="19" t="str">
        <f aca="false">IF(A109="","",IF(H109="",A109,A109&amp;" · "&amp;H109))</f>
        <v/>
      </c>
    </row>
    <row r="110" customFormat="false" ht="15" hidden="false" customHeight="false" outlineLevel="0" collapsed="false">
      <c r="A110" s="14"/>
      <c r="B110" s="26"/>
      <c r="C110" s="23"/>
      <c r="D110" s="14"/>
      <c r="E110" s="14"/>
      <c r="F110" s="23"/>
      <c r="G110" s="14"/>
      <c r="H110" s="14"/>
      <c r="I110" s="14"/>
      <c r="J110" s="14"/>
      <c r="K110" s="14"/>
      <c r="L110" s="27"/>
      <c r="M110" s="28"/>
      <c r="N110" s="24"/>
      <c r="O110" s="28"/>
      <c r="P110" s="26"/>
      <c r="Q110" s="14"/>
      <c r="R110" s="14"/>
      <c r="S110" s="19" t="str">
        <f aca="false">IF(A110="","",IF(H110="",A110,A110&amp;" · "&amp;H110))</f>
        <v/>
      </c>
    </row>
    <row r="111" customFormat="false" ht="15" hidden="false" customHeight="false" outlineLevel="0" collapsed="false">
      <c r="A111" s="14"/>
      <c r="B111" s="26"/>
      <c r="C111" s="23"/>
      <c r="D111" s="14"/>
      <c r="E111" s="14"/>
      <c r="F111" s="23"/>
      <c r="G111" s="14"/>
      <c r="H111" s="14"/>
      <c r="I111" s="14"/>
      <c r="J111" s="14"/>
      <c r="K111" s="14"/>
      <c r="L111" s="27"/>
      <c r="M111" s="28"/>
      <c r="N111" s="24"/>
      <c r="O111" s="28"/>
      <c r="P111" s="26"/>
      <c r="Q111" s="14"/>
      <c r="R111" s="14"/>
      <c r="S111" s="19" t="str">
        <f aca="false">IF(A111="","",IF(H111="",A111,A111&amp;" · "&amp;H111))</f>
        <v/>
      </c>
    </row>
    <row r="112" customFormat="false" ht="15" hidden="false" customHeight="false" outlineLevel="0" collapsed="false">
      <c r="A112" s="14"/>
      <c r="B112" s="26"/>
      <c r="C112" s="23"/>
      <c r="D112" s="14"/>
      <c r="E112" s="14"/>
      <c r="F112" s="23"/>
      <c r="G112" s="14"/>
      <c r="H112" s="14"/>
      <c r="I112" s="14"/>
      <c r="J112" s="14"/>
      <c r="K112" s="14"/>
      <c r="L112" s="27"/>
      <c r="M112" s="28"/>
      <c r="N112" s="24"/>
      <c r="O112" s="28"/>
      <c r="P112" s="26"/>
      <c r="Q112" s="14"/>
      <c r="R112" s="14"/>
      <c r="S112" s="19" t="str">
        <f aca="false">IF(A112="","",IF(H112="",A112,A112&amp;" · "&amp;H112))</f>
        <v/>
      </c>
    </row>
    <row r="113" customFormat="false" ht="15" hidden="false" customHeight="false" outlineLevel="0" collapsed="false">
      <c r="A113" s="14"/>
      <c r="B113" s="26"/>
      <c r="C113" s="23"/>
      <c r="D113" s="14"/>
      <c r="E113" s="14"/>
      <c r="F113" s="23"/>
      <c r="G113" s="14"/>
      <c r="H113" s="14"/>
      <c r="I113" s="14"/>
      <c r="J113" s="14"/>
      <c r="K113" s="14"/>
      <c r="L113" s="27"/>
      <c r="M113" s="28"/>
      <c r="N113" s="24"/>
      <c r="O113" s="28"/>
      <c r="P113" s="26"/>
      <c r="Q113" s="14"/>
      <c r="R113" s="14"/>
      <c r="S113" s="19" t="str">
        <f aca="false">IF(A113="","",IF(H113="",A113,A113&amp;" · "&amp;H113))</f>
        <v/>
      </c>
    </row>
    <row r="114" customFormat="false" ht="15" hidden="false" customHeight="false" outlineLevel="0" collapsed="false">
      <c r="A114" s="14"/>
      <c r="B114" s="26"/>
      <c r="C114" s="23"/>
      <c r="D114" s="14"/>
      <c r="E114" s="14"/>
      <c r="F114" s="23"/>
      <c r="G114" s="14"/>
      <c r="H114" s="14"/>
      <c r="I114" s="14"/>
      <c r="J114" s="14"/>
      <c r="K114" s="14"/>
      <c r="L114" s="27"/>
      <c r="M114" s="28"/>
      <c r="N114" s="24"/>
      <c r="O114" s="28"/>
      <c r="P114" s="26"/>
      <c r="Q114" s="14"/>
      <c r="R114" s="14"/>
      <c r="S114" s="19" t="str">
        <f aca="false">IF(A114="","",IF(H114="",A114,A114&amp;" · "&amp;H114))</f>
        <v/>
      </c>
    </row>
    <row r="115" customFormat="false" ht="15" hidden="false" customHeight="false" outlineLevel="0" collapsed="false">
      <c r="A115" s="14"/>
      <c r="B115" s="26"/>
      <c r="C115" s="23"/>
      <c r="D115" s="14"/>
      <c r="E115" s="14"/>
      <c r="F115" s="23"/>
      <c r="G115" s="14"/>
      <c r="H115" s="14"/>
      <c r="I115" s="14"/>
      <c r="J115" s="14"/>
      <c r="K115" s="14"/>
      <c r="L115" s="27"/>
      <c r="M115" s="28"/>
      <c r="N115" s="24"/>
      <c r="O115" s="28"/>
      <c r="P115" s="26"/>
      <c r="Q115" s="14"/>
      <c r="R115" s="14"/>
      <c r="S115" s="19" t="str">
        <f aca="false">IF(A115="","",IF(H115="",A115,A115&amp;" · "&amp;H115))</f>
        <v/>
      </c>
    </row>
    <row r="116" customFormat="false" ht="15" hidden="false" customHeight="false" outlineLevel="0" collapsed="false">
      <c r="A116" s="14"/>
      <c r="B116" s="26"/>
      <c r="C116" s="23"/>
      <c r="D116" s="14"/>
      <c r="E116" s="14"/>
      <c r="F116" s="23"/>
      <c r="G116" s="14"/>
      <c r="H116" s="14"/>
      <c r="I116" s="14"/>
      <c r="J116" s="14"/>
      <c r="K116" s="14"/>
      <c r="L116" s="27"/>
      <c r="M116" s="28"/>
      <c r="N116" s="24"/>
      <c r="O116" s="28"/>
      <c r="P116" s="26"/>
      <c r="Q116" s="14"/>
      <c r="R116" s="14"/>
      <c r="S116" s="19" t="str">
        <f aca="false">IF(A116="","",IF(H116="",A116,A116&amp;" · "&amp;H116))</f>
        <v/>
      </c>
    </row>
    <row r="117" customFormat="false" ht="15" hidden="false" customHeight="false" outlineLevel="0" collapsed="false">
      <c r="A117" s="14"/>
      <c r="B117" s="26"/>
      <c r="C117" s="23"/>
      <c r="D117" s="14"/>
      <c r="E117" s="14"/>
      <c r="F117" s="23"/>
      <c r="G117" s="14"/>
      <c r="H117" s="14"/>
      <c r="I117" s="14"/>
      <c r="J117" s="14"/>
      <c r="K117" s="14"/>
      <c r="L117" s="27"/>
      <c r="M117" s="28"/>
      <c r="N117" s="24"/>
      <c r="O117" s="28"/>
      <c r="P117" s="26"/>
      <c r="Q117" s="14"/>
      <c r="R117" s="14"/>
      <c r="S117" s="19" t="str">
        <f aca="false">IF(A117="","",IF(H117="",A117,A117&amp;" · "&amp;H117))</f>
        <v/>
      </c>
    </row>
    <row r="118" customFormat="false" ht="15" hidden="false" customHeight="false" outlineLevel="0" collapsed="false">
      <c r="A118" s="14"/>
      <c r="B118" s="26"/>
      <c r="C118" s="23"/>
      <c r="D118" s="14"/>
      <c r="E118" s="14"/>
      <c r="F118" s="23"/>
      <c r="G118" s="14"/>
      <c r="H118" s="14"/>
      <c r="I118" s="14"/>
      <c r="J118" s="14"/>
      <c r="K118" s="14"/>
      <c r="L118" s="27"/>
      <c r="M118" s="28"/>
      <c r="N118" s="24"/>
      <c r="O118" s="28"/>
      <c r="P118" s="26"/>
      <c r="Q118" s="14"/>
      <c r="R118" s="14"/>
      <c r="S118" s="19" t="str">
        <f aca="false">IF(A118="","",IF(H118="",A118,A118&amp;" · "&amp;H118))</f>
        <v/>
      </c>
    </row>
    <row r="119" customFormat="false" ht="15" hidden="false" customHeight="false" outlineLevel="0" collapsed="false">
      <c r="A119" s="14"/>
      <c r="B119" s="26"/>
      <c r="C119" s="23"/>
      <c r="D119" s="14"/>
      <c r="E119" s="14"/>
      <c r="F119" s="23"/>
      <c r="G119" s="14"/>
      <c r="H119" s="14"/>
      <c r="I119" s="14"/>
      <c r="J119" s="14"/>
      <c r="K119" s="14"/>
      <c r="L119" s="27"/>
      <c r="M119" s="28"/>
      <c r="N119" s="24"/>
      <c r="O119" s="28"/>
      <c r="P119" s="26"/>
      <c r="Q119" s="14"/>
      <c r="R119" s="14"/>
      <c r="S119" s="19" t="str">
        <f aca="false">IF(A119="","",IF(H119="",A119,A119&amp;" · "&amp;H119))</f>
        <v/>
      </c>
    </row>
    <row r="120" customFormat="false" ht="15" hidden="false" customHeight="false" outlineLevel="0" collapsed="false">
      <c r="A120" s="14"/>
      <c r="B120" s="26"/>
      <c r="C120" s="23"/>
      <c r="D120" s="14"/>
      <c r="E120" s="14"/>
      <c r="F120" s="23"/>
      <c r="G120" s="14"/>
      <c r="H120" s="14"/>
      <c r="I120" s="14"/>
      <c r="J120" s="14"/>
      <c r="K120" s="14"/>
      <c r="L120" s="27"/>
      <c r="M120" s="28"/>
      <c r="N120" s="24"/>
      <c r="O120" s="28"/>
      <c r="P120" s="26"/>
      <c r="Q120" s="14"/>
      <c r="R120" s="14"/>
      <c r="S120" s="19" t="str">
        <f aca="false">IF(A120="","",IF(H120="",A120,A120&amp;" · "&amp;H120))</f>
        <v/>
      </c>
    </row>
    <row r="121" customFormat="false" ht="15" hidden="false" customHeight="false" outlineLevel="0" collapsed="false">
      <c r="A121" s="14"/>
      <c r="B121" s="26"/>
      <c r="C121" s="23"/>
      <c r="D121" s="14"/>
      <c r="E121" s="14"/>
      <c r="F121" s="23"/>
      <c r="G121" s="14"/>
      <c r="H121" s="14"/>
      <c r="I121" s="14"/>
      <c r="J121" s="14"/>
      <c r="K121" s="14"/>
      <c r="L121" s="27"/>
      <c r="M121" s="28"/>
      <c r="N121" s="24"/>
      <c r="O121" s="28"/>
      <c r="P121" s="26"/>
      <c r="Q121" s="14"/>
      <c r="R121" s="14"/>
      <c r="S121" s="19" t="str">
        <f aca="false">IF(A121="","",IF(H121="",A121,A121&amp;" · "&amp;H121))</f>
        <v/>
      </c>
    </row>
    <row r="122" customFormat="false" ht="15" hidden="false" customHeight="false" outlineLevel="0" collapsed="false">
      <c r="A122" s="14"/>
      <c r="B122" s="26"/>
      <c r="C122" s="23"/>
      <c r="D122" s="14"/>
      <c r="E122" s="14"/>
      <c r="F122" s="23"/>
      <c r="G122" s="14"/>
      <c r="H122" s="14"/>
      <c r="I122" s="14"/>
      <c r="J122" s="14"/>
      <c r="K122" s="14"/>
      <c r="L122" s="27"/>
      <c r="M122" s="28"/>
      <c r="N122" s="24"/>
      <c r="O122" s="28"/>
      <c r="P122" s="26"/>
      <c r="Q122" s="14"/>
      <c r="R122" s="14"/>
      <c r="S122" s="19" t="str">
        <f aca="false">IF(A122="","",IF(H122="",A122,A122&amp;" · "&amp;H122))</f>
        <v/>
      </c>
    </row>
    <row r="123" customFormat="false" ht="15" hidden="false" customHeight="false" outlineLevel="0" collapsed="false">
      <c r="A123" s="14"/>
      <c r="B123" s="26"/>
      <c r="C123" s="23"/>
      <c r="D123" s="14"/>
      <c r="E123" s="14"/>
      <c r="F123" s="23"/>
      <c r="G123" s="14"/>
      <c r="H123" s="14"/>
      <c r="I123" s="14"/>
      <c r="J123" s="14"/>
      <c r="K123" s="14"/>
      <c r="L123" s="27"/>
      <c r="M123" s="28"/>
      <c r="N123" s="24"/>
      <c r="O123" s="28"/>
      <c r="P123" s="26"/>
      <c r="Q123" s="14"/>
      <c r="R123" s="14"/>
      <c r="S123" s="19" t="str">
        <f aca="false">IF(A123="","",IF(H123="",A123,A123&amp;" · "&amp;H123))</f>
        <v/>
      </c>
    </row>
    <row r="124" customFormat="false" ht="15" hidden="false" customHeight="false" outlineLevel="0" collapsed="false">
      <c r="A124" s="14"/>
      <c r="B124" s="26"/>
      <c r="C124" s="23"/>
      <c r="D124" s="14"/>
      <c r="E124" s="14"/>
      <c r="F124" s="23"/>
      <c r="G124" s="14"/>
      <c r="H124" s="14"/>
      <c r="I124" s="14"/>
      <c r="J124" s="14"/>
      <c r="K124" s="14"/>
      <c r="L124" s="27"/>
      <c r="M124" s="28"/>
      <c r="N124" s="24"/>
      <c r="O124" s="28"/>
      <c r="P124" s="26"/>
      <c r="Q124" s="14"/>
      <c r="R124" s="14"/>
      <c r="S124" s="19" t="str">
        <f aca="false">IF(A124="","",IF(H124="",A124,A124&amp;" · "&amp;H124))</f>
        <v/>
      </c>
    </row>
    <row r="125" customFormat="false" ht="15" hidden="false" customHeight="false" outlineLevel="0" collapsed="false">
      <c r="A125" s="14"/>
      <c r="B125" s="26"/>
      <c r="C125" s="23"/>
      <c r="D125" s="14"/>
      <c r="E125" s="14"/>
      <c r="F125" s="23"/>
      <c r="G125" s="14"/>
      <c r="H125" s="14"/>
      <c r="I125" s="14"/>
      <c r="J125" s="14"/>
      <c r="K125" s="14"/>
      <c r="L125" s="27"/>
      <c r="M125" s="28"/>
      <c r="N125" s="24"/>
      <c r="O125" s="28"/>
      <c r="P125" s="26"/>
      <c r="Q125" s="14"/>
      <c r="R125" s="14"/>
      <c r="S125" s="19" t="str">
        <f aca="false">IF(A125="","",IF(H125="",A125,A125&amp;" · "&amp;H125))</f>
        <v/>
      </c>
    </row>
    <row r="126" customFormat="false" ht="15" hidden="false" customHeight="false" outlineLevel="0" collapsed="false">
      <c r="A126" s="14"/>
      <c r="B126" s="26"/>
      <c r="C126" s="23"/>
      <c r="D126" s="14"/>
      <c r="E126" s="14"/>
      <c r="F126" s="23"/>
      <c r="G126" s="14"/>
      <c r="H126" s="14"/>
      <c r="I126" s="14"/>
      <c r="J126" s="14"/>
      <c r="K126" s="14"/>
      <c r="L126" s="27"/>
      <c r="M126" s="28"/>
      <c r="N126" s="24"/>
      <c r="O126" s="28"/>
      <c r="P126" s="26"/>
      <c r="Q126" s="14"/>
      <c r="R126" s="14"/>
      <c r="S126" s="19" t="str">
        <f aca="false">IF(A126="","",IF(H126="",A126,A126&amp;" · "&amp;H126))</f>
        <v/>
      </c>
    </row>
    <row r="127" customFormat="false" ht="15" hidden="false" customHeight="false" outlineLevel="0" collapsed="false">
      <c r="A127" s="14"/>
      <c r="B127" s="26"/>
      <c r="C127" s="23"/>
      <c r="D127" s="14"/>
      <c r="E127" s="14"/>
      <c r="F127" s="23"/>
      <c r="G127" s="14"/>
      <c r="H127" s="14"/>
      <c r="I127" s="14"/>
      <c r="J127" s="14"/>
      <c r="K127" s="14"/>
      <c r="L127" s="27"/>
      <c r="M127" s="28"/>
      <c r="N127" s="24"/>
      <c r="O127" s="28"/>
      <c r="P127" s="26"/>
      <c r="Q127" s="14"/>
      <c r="R127" s="14"/>
      <c r="S127" s="19" t="str">
        <f aca="false">IF(A127="","",IF(H127="",A127,A127&amp;" · "&amp;H127))</f>
        <v/>
      </c>
    </row>
    <row r="128" customFormat="false" ht="15" hidden="false" customHeight="false" outlineLevel="0" collapsed="false">
      <c r="A128" s="14"/>
      <c r="B128" s="26"/>
      <c r="C128" s="23"/>
      <c r="D128" s="14"/>
      <c r="E128" s="14"/>
      <c r="F128" s="23"/>
      <c r="G128" s="14"/>
      <c r="H128" s="14"/>
      <c r="I128" s="14"/>
      <c r="J128" s="14"/>
      <c r="K128" s="14"/>
      <c r="L128" s="27"/>
      <c r="M128" s="28"/>
      <c r="N128" s="24"/>
      <c r="O128" s="28"/>
      <c r="P128" s="26"/>
      <c r="Q128" s="14"/>
      <c r="R128" s="14"/>
      <c r="S128" s="19" t="str">
        <f aca="false">IF(A128="","",IF(H128="",A128,A128&amp;" · "&amp;H128))</f>
        <v/>
      </c>
    </row>
    <row r="129" customFormat="false" ht="15" hidden="false" customHeight="false" outlineLevel="0" collapsed="false">
      <c r="A129" s="14"/>
      <c r="B129" s="26"/>
      <c r="C129" s="23"/>
      <c r="D129" s="14"/>
      <c r="E129" s="14"/>
      <c r="F129" s="23"/>
      <c r="G129" s="14"/>
      <c r="H129" s="14"/>
      <c r="I129" s="14"/>
      <c r="J129" s="14"/>
      <c r="K129" s="14"/>
      <c r="L129" s="27"/>
      <c r="M129" s="28"/>
      <c r="N129" s="24"/>
      <c r="O129" s="28"/>
      <c r="P129" s="26"/>
      <c r="Q129" s="14"/>
      <c r="R129" s="14"/>
      <c r="S129" s="19" t="str">
        <f aca="false">IF(A129="","",IF(H129="",A129,A129&amp;" · "&amp;H129))</f>
        <v/>
      </c>
    </row>
    <row r="130" customFormat="false" ht="15" hidden="false" customHeight="false" outlineLevel="0" collapsed="false">
      <c r="A130" s="14"/>
      <c r="B130" s="26"/>
      <c r="C130" s="23"/>
      <c r="D130" s="14"/>
      <c r="E130" s="14"/>
      <c r="F130" s="23"/>
      <c r="G130" s="14"/>
      <c r="H130" s="14"/>
      <c r="I130" s="14"/>
      <c r="J130" s="14"/>
      <c r="K130" s="14"/>
      <c r="L130" s="27"/>
      <c r="M130" s="28"/>
      <c r="N130" s="24"/>
      <c r="O130" s="28"/>
      <c r="P130" s="26"/>
      <c r="Q130" s="14"/>
      <c r="R130" s="14"/>
      <c r="S130" s="19" t="str">
        <f aca="false">IF(A130="","",IF(H130="",A130,A130&amp;" · "&amp;H130))</f>
        <v/>
      </c>
    </row>
    <row r="131" customFormat="false" ht="15" hidden="false" customHeight="false" outlineLevel="0" collapsed="false">
      <c r="A131" s="14"/>
      <c r="B131" s="26"/>
      <c r="C131" s="23"/>
      <c r="D131" s="14"/>
      <c r="E131" s="14"/>
      <c r="F131" s="23"/>
      <c r="G131" s="14"/>
      <c r="H131" s="14"/>
      <c r="I131" s="14"/>
      <c r="J131" s="14"/>
      <c r="K131" s="14"/>
      <c r="L131" s="27"/>
      <c r="M131" s="28"/>
      <c r="N131" s="24"/>
      <c r="O131" s="28"/>
      <c r="P131" s="26"/>
      <c r="Q131" s="14"/>
      <c r="R131" s="14"/>
      <c r="S131" s="19" t="str">
        <f aca="false">IF(A131="","",IF(H131="",A131,A131&amp;" · "&amp;H131))</f>
        <v/>
      </c>
    </row>
    <row r="132" customFormat="false" ht="15" hidden="false" customHeight="false" outlineLevel="0" collapsed="false">
      <c r="A132" s="14"/>
      <c r="B132" s="26"/>
      <c r="C132" s="23"/>
      <c r="D132" s="14"/>
      <c r="E132" s="14"/>
      <c r="F132" s="23"/>
      <c r="G132" s="14"/>
      <c r="H132" s="14"/>
      <c r="I132" s="14"/>
      <c r="J132" s="14"/>
      <c r="K132" s="14"/>
      <c r="L132" s="27"/>
      <c r="M132" s="28"/>
      <c r="N132" s="24"/>
      <c r="O132" s="28"/>
      <c r="P132" s="26"/>
      <c r="Q132" s="14"/>
      <c r="R132" s="14"/>
      <c r="S132" s="19" t="str">
        <f aca="false">IF(A132="","",IF(H132="",A132,A132&amp;" · "&amp;H132))</f>
        <v/>
      </c>
    </row>
    <row r="133" customFormat="false" ht="15" hidden="false" customHeight="false" outlineLevel="0" collapsed="false">
      <c r="A133" s="14"/>
      <c r="B133" s="26"/>
      <c r="C133" s="23"/>
      <c r="D133" s="14"/>
      <c r="E133" s="14"/>
      <c r="F133" s="23"/>
      <c r="G133" s="14"/>
      <c r="H133" s="14"/>
      <c r="I133" s="14"/>
      <c r="J133" s="14"/>
      <c r="K133" s="14"/>
      <c r="L133" s="27"/>
      <c r="M133" s="28"/>
      <c r="N133" s="24"/>
      <c r="O133" s="28"/>
      <c r="P133" s="26"/>
      <c r="Q133" s="14"/>
      <c r="R133" s="14"/>
      <c r="S133" s="19" t="str">
        <f aca="false">IF(A133="","",IF(H133="",A133,A133&amp;" · "&amp;H133))</f>
        <v/>
      </c>
    </row>
    <row r="134" customFormat="false" ht="15" hidden="false" customHeight="false" outlineLevel="0" collapsed="false">
      <c r="A134" s="14"/>
      <c r="B134" s="26"/>
      <c r="C134" s="23"/>
      <c r="D134" s="14"/>
      <c r="E134" s="14"/>
      <c r="F134" s="23"/>
      <c r="G134" s="14"/>
      <c r="H134" s="14"/>
      <c r="I134" s="14"/>
      <c r="J134" s="14"/>
      <c r="K134" s="14"/>
      <c r="L134" s="27"/>
      <c r="M134" s="28"/>
      <c r="N134" s="24"/>
      <c r="O134" s="28"/>
      <c r="P134" s="26"/>
      <c r="Q134" s="14"/>
      <c r="R134" s="14"/>
      <c r="S134" s="19" t="str">
        <f aca="false">IF(A134="","",IF(H134="",A134,A134&amp;" · "&amp;H134))</f>
        <v/>
      </c>
    </row>
    <row r="135" customFormat="false" ht="15" hidden="false" customHeight="false" outlineLevel="0" collapsed="false">
      <c r="A135" s="14"/>
      <c r="B135" s="26"/>
      <c r="C135" s="23"/>
      <c r="D135" s="14"/>
      <c r="E135" s="14"/>
      <c r="F135" s="23"/>
      <c r="G135" s="14"/>
      <c r="H135" s="14"/>
      <c r="I135" s="14"/>
      <c r="J135" s="14"/>
      <c r="K135" s="14"/>
      <c r="L135" s="27"/>
      <c r="M135" s="28"/>
      <c r="N135" s="24"/>
      <c r="O135" s="28"/>
      <c r="P135" s="26"/>
      <c r="Q135" s="14"/>
      <c r="R135" s="14"/>
      <c r="S135" s="19" t="str">
        <f aca="false">IF(A135="","",IF(H135="",A135,A135&amp;" · "&amp;H135))</f>
        <v/>
      </c>
    </row>
    <row r="136" customFormat="false" ht="15" hidden="false" customHeight="false" outlineLevel="0" collapsed="false">
      <c r="A136" s="14"/>
      <c r="B136" s="26"/>
      <c r="C136" s="23"/>
      <c r="D136" s="14"/>
      <c r="E136" s="14"/>
      <c r="F136" s="23"/>
      <c r="G136" s="14"/>
      <c r="H136" s="14"/>
      <c r="I136" s="14"/>
      <c r="J136" s="14"/>
      <c r="K136" s="14"/>
      <c r="L136" s="27"/>
      <c r="M136" s="28"/>
      <c r="N136" s="24"/>
      <c r="O136" s="28"/>
      <c r="P136" s="26"/>
      <c r="Q136" s="14"/>
      <c r="R136" s="14"/>
      <c r="S136" s="19" t="str">
        <f aca="false">IF(A136="","",IF(H136="",A136,A136&amp;" · "&amp;H136))</f>
        <v/>
      </c>
    </row>
    <row r="137" customFormat="false" ht="15" hidden="false" customHeight="false" outlineLevel="0" collapsed="false">
      <c r="A137" s="14"/>
      <c r="B137" s="26"/>
      <c r="C137" s="23"/>
      <c r="D137" s="14"/>
      <c r="E137" s="14"/>
      <c r="F137" s="23"/>
      <c r="G137" s="14"/>
      <c r="H137" s="14"/>
      <c r="I137" s="14"/>
      <c r="J137" s="14"/>
      <c r="K137" s="14"/>
      <c r="L137" s="27"/>
      <c r="M137" s="28"/>
      <c r="N137" s="24"/>
      <c r="O137" s="28"/>
      <c r="P137" s="26"/>
      <c r="Q137" s="14"/>
      <c r="R137" s="14"/>
      <c r="S137" s="19" t="str">
        <f aca="false">IF(A137="","",IF(H137="",A137,A137&amp;" · "&amp;H137))</f>
        <v/>
      </c>
    </row>
    <row r="138" customFormat="false" ht="15" hidden="false" customHeight="false" outlineLevel="0" collapsed="false">
      <c r="A138" s="14"/>
      <c r="B138" s="26"/>
      <c r="C138" s="23"/>
      <c r="D138" s="14"/>
      <c r="E138" s="14"/>
      <c r="F138" s="23"/>
      <c r="G138" s="14"/>
      <c r="H138" s="14"/>
      <c r="I138" s="14"/>
      <c r="J138" s="14"/>
      <c r="K138" s="14"/>
      <c r="L138" s="27"/>
      <c r="M138" s="28"/>
      <c r="N138" s="24"/>
      <c r="O138" s="28"/>
      <c r="P138" s="26"/>
      <c r="Q138" s="14"/>
      <c r="R138" s="14"/>
      <c r="S138" s="19" t="str">
        <f aca="false">IF(A138="","",IF(H138="",A138,A138&amp;" · "&amp;H138))</f>
        <v/>
      </c>
    </row>
    <row r="139" customFormat="false" ht="15" hidden="false" customHeight="false" outlineLevel="0" collapsed="false">
      <c r="A139" s="14"/>
      <c r="B139" s="26"/>
      <c r="C139" s="23"/>
      <c r="D139" s="14"/>
      <c r="E139" s="14"/>
      <c r="F139" s="23"/>
      <c r="G139" s="14"/>
      <c r="H139" s="14"/>
      <c r="I139" s="14"/>
      <c r="J139" s="14"/>
      <c r="K139" s="14"/>
      <c r="L139" s="27"/>
      <c r="M139" s="28"/>
      <c r="N139" s="24"/>
      <c r="O139" s="28"/>
      <c r="P139" s="26"/>
      <c r="Q139" s="14"/>
      <c r="R139" s="14"/>
      <c r="S139" s="19" t="str">
        <f aca="false">IF(A139="","",IF(H139="",A139,A139&amp;" · "&amp;H139))</f>
        <v/>
      </c>
    </row>
    <row r="140" customFormat="false" ht="15" hidden="false" customHeight="false" outlineLevel="0" collapsed="false">
      <c r="A140" s="14"/>
      <c r="B140" s="26"/>
      <c r="C140" s="23"/>
      <c r="D140" s="14"/>
      <c r="E140" s="14"/>
      <c r="F140" s="23"/>
      <c r="G140" s="14"/>
      <c r="H140" s="14"/>
      <c r="I140" s="14"/>
      <c r="J140" s="14"/>
      <c r="K140" s="14"/>
      <c r="L140" s="27"/>
      <c r="M140" s="28"/>
      <c r="N140" s="24"/>
      <c r="O140" s="28"/>
      <c r="P140" s="26"/>
      <c r="Q140" s="14"/>
      <c r="R140" s="14"/>
      <c r="S140" s="19" t="str">
        <f aca="false">IF(A140="","",IF(H140="",A140,A140&amp;" · "&amp;H140))</f>
        <v/>
      </c>
    </row>
    <row r="141" customFormat="false" ht="15" hidden="false" customHeight="false" outlineLevel="0" collapsed="false">
      <c r="A141" s="14"/>
      <c r="B141" s="26"/>
      <c r="C141" s="23"/>
      <c r="D141" s="14"/>
      <c r="E141" s="14"/>
      <c r="F141" s="23"/>
      <c r="G141" s="14"/>
      <c r="H141" s="14"/>
      <c r="I141" s="14"/>
      <c r="J141" s="14"/>
      <c r="K141" s="14"/>
      <c r="L141" s="27"/>
      <c r="M141" s="28"/>
      <c r="N141" s="24"/>
      <c r="O141" s="28"/>
      <c r="P141" s="26"/>
      <c r="Q141" s="14"/>
      <c r="R141" s="14"/>
      <c r="S141" s="19" t="str">
        <f aca="false">IF(A141="","",IF(H141="",A141,A141&amp;" · "&amp;H141))</f>
        <v/>
      </c>
    </row>
    <row r="142" customFormat="false" ht="15" hidden="false" customHeight="false" outlineLevel="0" collapsed="false">
      <c r="A142" s="14"/>
      <c r="B142" s="26"/>
      <c r="C142" s="23"/>
      <c r="D142" s="14"/>
      <c r="E142" s="14"/>
      <c r="F142" s="23"/>
      <c r="G142" s="14"/>
      <c r="H142" s="14"/>
      <c r="I142" s="14"/>
      <c r="J142" s="14"/>
      <c r="K142" s="14"/>
      <c r="L142" s="27"/>
      <c r="M142" s="28"/>
      <c r="N142" s="24"/>
      <c r="O142" s="28"/>
      <c r="P142" s="26"/>
      <c r="Q142" s="14"/>
      <c r="R142" s="14"/>
      <c r="S142" s="19" t="str">
        <f aca="false">IF(A142="","",IF(H142="",A142,A142&amp;" · "&amp;H142))</f>
        <v/>
      </c>
    </row>
    <row r="143" customFormat="false" ht="15" hidden="false" customHeight="false" outlineLevel="0" collapsed="false">
      <c r="A143" s="14"/>
      <c r="B143" s="26"/>
      <c r="C143" s="23"/>
      <c r="D143" s="14"/>
      <c r="E143" s="14"/>
      <c r="F143" s="23"/>
      <c r="G143" s="14"/>
      <c r="H143" s="14"/>
      <c r="I143" s="14"/>
      <c r="J143" s="14"/>
      <c r="K143" s="14"/>
      <c r="L143" s="27"/>
      <c r="M143" s="28"/>
      <c r="N143" s="24"/>
      <c r="O143" s="28"/>
      <c r="P143" s="26"/>
      <c r="Q143" s="14"/>
      <c r="R143" s="14"/>
      <c r="S143" s="19" t="str">
        <f aca="false">IF(A143="","",IF(H143="",A143,A143&amp;" · "&amp;H143))</f>
        <v/>
      </c>
    </row>
    <row r="144" customFormat="false" ht="15" hidden="false" customHeight="false" outlineLevel="0" collapsed="false">
      <c r="A144" s="14"/>
      <c r="B144" s="26"/>
      <c r="C144" s="23"/>
      <c r="D144" s="14"/>
      <c r="E144" s="14"/>
      <c r="F144" s="23"/>
      <c r="G144" s="14"/>
      <c r="H144" s="14"/>
      <c r="I144" s="14"/>
      <c r="J144" s="14"/>
      <c r="K144" s="14"/>
      <c r="L144" s="27"/>
      <c r="M144" s="28"/>
      <c r="N144" s="24"/>
      <c r="O144" s="28"/>
      <c r="P144" s="26"/>
      <c r="Q144" s="14"/>
      <c r="R144" s="14"/>
      <c r="S144" s="19" t="str">
        <f aca="false">IF(A144="","",IF(H144="",A144,A144&amp;" · "&amp;H144))</f>
        <v/>
      </c>
    </row>
    <row r="145" customFormat="false" ht="15" hidden="false" customHeight="false" outlineLevel="0" collapsed="false">
      <c r="A145" s="14"/>
      <c r="B145" s="26"/>
      <c r="C145" s="23"/>
      <c r="D145" s="14"/>
      <c r="E145" s="14"/>
      <c r="F145" s="23"/>
      <c r="G145" s="14"/>
      <c r="H145" s="14"/>
      <c r="I145" s="14"/>
      <c r="J145" s="14"/>
      <c r="K145" s="14"/>
      <c r="L145" s="27"/>
      <c r="M145" s="28"/>
      <c r="N145" s="24"/>
      <c r="O145" s="28"/>
      <c r="P145" s="26"/>
      <c r="Q145" s="14"/>
      <c r="R145" s="14"/>
      <c r="S145" s="19" t="str">
        <f aca="false">IF(A145="","",IF(H145="",A145,A145&amp;" · "&amp;H145))</f>
        <v/>
      </c>
    </row>
    <row r="146" customFormat="false" ht="15" hidden="false" customHeight="false" outlineLevel="0" collapsed="false">
      <c r="A146" s="14"/>
      <c r="B146" s="26"/>
      <c r="C146" s="23"/>
      <c r="D146" s="14"/>
      <c r="E146" s="14"/>
      <c r="F146" s="23"/>
      <c r="G146" s="14"/>
      <c r="H146" s="14"/>
      <c r="I146" s="14"/>
      <c r="J146" s="14"/>
      <c r="K146" s="14"/>
      <c r="L146" s="27"/>
      <c r="M146" s="28"/>
      <c r="N146" s="24"/>
      <c r="O146" s="28"/>
      <c r="P146" s="26"/>
      <c r="Q146" s="14"/>
      <c r="R146" s="14"/>
      <c r="S146" s="19" t="str">
        <f aca="false">IF(A146="","",IF(H146="",A146,A146&amp;" · "&amp;H146))</f>
        <v/>
      </c>
    </row>
    <row r="147" customFormat="false" ht="15" hidden="false" customHeight="false" outlineLevel="0" collapsed="false">
      <c r="A147" s="14"/>
      <c r="B147" s="26"/>
      <c r="C147" s="23"/>
      <c r="D147" s="14"/>
      <c r="E147" s="14"/>
      <c r="F147" s="23"/>
      <c r="G147" s="14"/>
      <c r="H147" s="14"/>
      <c r="I147" s="14"/>
      <c r="J147" s="14"/>
      <c r="K147" s="14"/>
      <c r="L147" s="27"/>
      <c r="M147" s="28"/>
      <c r="N147" s="24"/>
      <c r="O147" s="28"/>
      <c r="P147" s="26"/>
      <c r="Q147" s="14"/>
      <c r="R147" s="14"/>
      <c r="S147" s="19" t="str">
        <f aca="false">IF(A147="","",IF(H147="",A147,A147&amp;" · "&amp;H147))</f>
        <v/>
      </c>
    </row>
    <row r="148" customFormat="false" ht="15" hidden="false" customHeight="false" outlineLevel="0" collapsed="false">
      <c r="A148" s="14"/>
      <c r="B148" s="26"/>
      <c r="C148" s="23"/>
      <c r="D148" s="14"/>
      <c r="E148" s="14"/>
      <c r="F148" s="23"/>
      <c r="G148" s="14"/>
      <c r="H148" s="14"/>
      <c r="I148" s="14"/>
      <c r="J148" s="14"/>
      <c r="K148" s="14"/>
      <c r="L148" s="27"/>
      <c r="M148" s="28"/>
      <c r="N148" s="24"/>
      <c r="O148" s="28"/>
      <c r="P148" s="26"/>
      <c r="Q148" s="14"/>
      <c r="R148" s="14"/>
      <c r="S148" s="19" t="str">
        <f aca="false">IF(A148="","",IF(H148="",A148,A148&amp;" · "&amp;H148))</f>
        <v/>
      </c>
    </row>
    <row r="149" customFormat="false" ht="15" hidden="false" customHeight="false" outlineLevel="0" collapsed="false">
      <c r="A149" s="14"/>
      <c r="B149" s="26"/>
      <c r="C149" s="23"/>
      <c r="D149" s="14"/>
      <c r="E149" s="14"/>
      <c r="F149" s="23"/>
      <c r="G149" s="14"/>
      <c r="H149" s="14"/>
      <c r="I149" s="14"/>
      <c r="J149" s="14"/>
      <c r="K149" s="14"/>
      <c r="L149" s="27"/>
      <c r="M149" s="28"/>
      <c r="N149" s="24"/>
      <c r="O149" s="28"/>
      <c r="P149" s="26"/>
      <c r="Q149" s="14"/>
      <c r="R149" s="14"/>
      <c r="S149" s="19" t="str">
        <f aca="false">IF(A149="","",IF(H149="",A149,A149&amp;" · "&amp;H149))</f>
        <v/>
      </c>
    </row>
    <row r="150" customFormat="false" ht="15" hidden="false" customHeight="false" outlineLevel="0" collapsed="false">
      <c r="A150" s="14"/>
      <c r="B150" s="26"/>
      <c r="C150" s="23"/>
      <c r="D150" s="14"/>
      <c r="E150" s="14"/>
      <c r="F150" s="23"/>
      <c r="G150" s="14"/>
      <c r="H150" s="14"/>
      <c r="I150" s="14"/>
      <c r="J150" s="14"/>
      <c r="K150" s="14"/>
      <c r="L150" s="27"/>
      <c r="M150" s="28"/>
      <c r="N150" s="24"/>
      <c r="O150" s="28"/>
      <c r="P150" s="26"/>
      <c r="Q150" s="14"/>
      <c r="R150" s="14"/>
      <c r="S150" s="19" t="str">
        <f aca="false">IF(A150="","",IF(H150="",A150,A150&amp;" · "&amp;H150))</f>
        <v/>
      </c>
    </row>
    <row r="151" customFormat="false" ht="15" hidden="false" customHeight="false" outlineLevel="0" collapsed="false">
      <c r="A151" s="14"/>
      <c r="B151" s="26"/>
      <c r="C151" s="23"/>
      <c r="D151" s="14"/>
      <c r="E151" s="14"/>
      <c r="F151" s="23"/>
      <c r="G151" s="14"/>
      <c r="H151" s="14"/>
      <c r="I151" s="14"/>
      <c r="J151" s="14"/>
      <c r="K151" s="14"/>
      <c r="L151" s="27"/>
      <c r="M151" s="28"/>
      <c r="N151" s="24"/>
      <c r="O151" s="28"/>
      <c r="P151" s="26"/>
      <c r="Q151" s="14"/>
      <c r="R151" s="14"/>
      <c r="S151" s="19" t="str">
        <f aca="false">IF(A151="","",IF(H151="",A151,A151&amp;" · "&amp;H151))</f>
        <v/>
      </c>
    </row>
    <row r="152" customFormat="false" ht="15" hidden="false" customHeight="false" outlineLevel="0" collapsed="false">
      <c r="A152" s="14"/>
      <c r="B152" s="26"/>
      <c r="C152" s="23"/>
      <c r="D152" s="14"/>
      <c r="E152" s="14"/>
      <c r="F152" s="23"/>
      <c r="G152" s="14"/>
      <c r="H152" s="14"/>
      <c r="I152" s="14"/>
      <c r="J152" s="14"/>
      <c r="K152" s="14"/>
      <c r="L152" s="27"/>
      <c r="M152" s="28"/>
      <c r="N152" s="24"/>
      <c r="O152" s="28"/>
      <c r="P152" s="26"/>
      <c r="Q152" s="14"/>
      <c r="R152" s="14"/>
      <c r="S152" s="19" t="str">
        <f aca="false">IF(A152="","",IF(H152="",A152,A152&amp;" · "&amp;H152))</f>
        <v/>
      </c>
    </row>
    <row r="153" customFormat="false" ht="15" hidden="false" customHeight="false" outlineLevel="0" collapsed="false">
      <c r="A153" s="14"/>
      <c r="B153" s="26"/>
      <c r="C153" s="23"/>
      <c r="D153" s="14"/>
      <c r="E153" s="14"/>
      <c r="F153" s="23"/>
      <c r="G153" s="14"/>
      <c r="H153" s="14"/>
      <c r="I153" s="14"/>
      <c r="J153" s="14"/>
      <c r="K153" s="14"/>
      <c r="L153" s="27"/>
      <c r="M153" s="28"/>
      <c r="N153" s="24"/>
      <c r="O153" s="28"/>
      <c r="P153" s="26"/>
      <c r="Q153" s="14"/>
      <c r="R153" s="14"/>
      <c r="S153" s="19" t="str">
        <f aca="false">IF(A153="","",IF(H153="",A153,A153&amp;" · "&amp;H153))</f>
        <v/>
      </c>
    </row>
    <row r="154" customFormat="false" ht="15" hidden="false" customHeight="false" outlineLevel="0" collapsed="false">
      <c r="A154" s="14"/>
      <c r="B154" s="26"/>
      <c r="C154" s="23"/>
      <c r="D154" s="14"/>
      <c r="E154" s="14"/>
      <c r="F154" s="23"/>
      <c r="G154" s="14"/>
      <c r="H154" s="14"/>
      <c r="I154" s="14"/>
      <c r="J154" s="14"/>
      <c r="K154" s="14"/>
      <c r="L154" s="27"/>
      <c r="M154" s="28"/>
      <c r="N154" s="24"/>
      <c r="O154" s="28"/>
      <c r="P154" s="26"/>
      <c r="Q154" s="14"/>
      <c r="R154" s="14"/>
      <c r="S154" s="19" t="str">
        <f aca="false">IF(A154="","",IF(H154="",A154,A154&amp;" · "&amp;H154))</f>
        <v/>
      </c>
    </row>
    <row r="155" customFormat="false" ht="15" hidden="false" customHeight="false" outlineLevel="0" collapsed="false">
      <c r="A155" s="14"/>
      <c r="B155" s="26"/>
      <c r="C155" s="23"/>
      <c r="D155" s="14"/>
      <c r="E155" s="14"/>
      <c r="F155" s="23"/>
      <c r="G155" s="14"/>
      <c r="H155" s="14"/>
      <c r="I155" s="14"/>
      <c r="J155" s="14"/>
      <c r="K155" s="14"/>
      <c r="L155" s="27"/>
      <c r="M155" s="28"/>
      <c r="N155" s="24"/>
      <c r="O155" s="28"/>
      <c r="P155" s="26"/>
      <c r="Q155" s="14"/>
      <c r="R155" s="14"/>
      <c r="S155" s="19" t="str">
        <f aca="false">IF(A155="","",IF(H155="",A155,A155&amp;" · "&amp;H155))</f>
        <v/>
      </c>
    </row>
    <row r="156" customFormat="false" ht="15" hidden="false" customHeight="false" outlineLevel="0" collapsed="false">
      <c r="A156" s="14"/>
      <c r="B156" s="26"/>
      <c r="C156" s="23"/>
      <c r="D156" s="14"/>
      <c r="E156" s="14"/>
      <c r="F156" s="23"/>
      <c r="G156" s="14"/>
      <c r="H156" s="14"/>
      <c r="I156" s="14"/>
      <c r="J156" s="14"/>
      <c r="K156" s="14"/>
      <c r="L156" s="27"/>
      <c r="M156" s="28"/>
      <c r="N156" s="24"/>
      <c r="O156" s="28"/>
      <c r="P156" s="26"/>
      <c r="Q156" s="14"/>
      <c r="R156" s="14"/>
      <c r="S156" s="19" t="str">
        <f aca="false">IF(A156="","",IF(H156="",A156,A156&amp;" · "&amp;H156))</f>
        <v/>
      </c>
    </row>
    <row r="157" customFormat="false" ht="15" hidden="false" customHeight="false" outlineLevel="0" collapsed="false">
      <c r="A157" s="14"/>
      <c r="B157" s="26"/>
      <c r="C157" s="23"/>
      <c r="D157" s="14"/>
      <c r="E157" s="14"/>
      <c r="F157" s="23"/>
      <c r="G157" s="14"/>
      <c r="H157" s="14"/>
      <c r="I157" s="14"/>
      <c r="J157" s="14"/>
      <c r="K157" s="14"/>
      <c r="L157" s="27"/>
      <c r="M157" s="28"/>
      <c r="N157" s="24"/>
      <c r="O157" s="28"/>
      <c r="P157" s="26"/>
      <c r="Q157" s="14"/>
      <c r="R157" s="14"/>
      <c r="S157" s="19" t="str">
        <f aca="false">IF(A157="","",IF(H157="",A157,A157&amp;" · "&amp;H157))</f>
        <v/>
      </c>
    </row>
    <row r="158" customFormat="false" ht="15" hidden="false" customHeight="false" outlineLevel="0" collapsed="false">
      <c r="A158" s="14"/>
      <c r="B158" s="26"/>
      <c r="C158" s="23"/>
      <c r="D158" s="14"/>
      <c r="E158" s="14"/>
      <c r="F158" s="23"/>
      <c r="G158" s="14"/>
      <c r="H158" s="14"/>
      <c r="I158" s="14"/>
      <c r="J158" s="14"/>
      <c r="K158" s="14"/>
      <c r="L158" s="27"/>
      <c r="M158" s="28"/>
      <c r="N158" s="24"/>
      <c r="O158" s="28"/>
      <c r="P158" s="26"/>
      <c r="Q158" s="14"/>
      <c r="R158" s="14"/>
      <c r="S158" s="19" t="str">
        <f aca="false">IF(A158="","",IF(H158="",A158,A158&amp;" · "&amp;H158))</f>
        <v/>
      </c>
    </row>
    <row r="159" customFormat="false" ht="15" hidden="false" customHeight="false" outlineLevel="0" collapsed="false">
      <c r="A159" s="14"/>
      <c r="B159" s="26"/>
      <c r="C159" s="23"/>
      <c r="D159" s="14"/>
      <c r="E159" s="14"/>
      <c r="F159" s="23"/>
      <c r="G159" s="14"/>
      <c r="H159" s="14"/>
      <c r="I159" s="14"/>
      <c r="J159" s="14"/>
      <c r="K159" s="14"/>
      <c r="L159" s="27"/>
      <c r="M159" s="28"/>
      <c r="N159" s="24"/>
      <c r="O159" s="28"/>
      <c r="P159" s="26"/>
      <c r="Q159" s="14"/>
      <c r="R159" s="14"/>
      <c r="S159" s="19" t="str">
        <f aca="false">IF(A159="","",IF(H159="",A159,A159&amp;" · "&amp;H159))</f>
        <v/>
      </c>
    </row>
    <row r="160" customFormat="false" ht="15" hidden="false" customHeight="false" outlineLevel="0" collapsed="false">
      <c r="A160" s="14"/>
      <c r="B160" s="26"/>
      <c r="C160" s="23"/>
      <c r="D160" s="14"/>
      <c r="E160" s="14"/>
      <c r="F160" s="23"/>
      <c r="G160" s="14"/>
      <c r="H160" s="14"/>
      <c r="I160" s="14"/>
      <c r="J160" s="14"/>
      <c r="K160" s="14"/>
      <c r="L160" s="27"/>
      <c r="M160" s="28"/>
      <c r="N160" s="24"/>
      <c r="O160" s="28"/>
      <c r="P160" s="26"/>
      <c r="Q160" s="14"/>
      <c r="R160" s="14"/>
      <c r="S160" s="19" t="str">
        <f aca="false">IF(A160="","",IF(H160="",A160,A160&amp;" · "&amp;H160))</f>
        <v/>
      </c>
    </row>
    <row r="161" customFormat="false" ht="15" hidden="false" customHeight="false" outlineLevel="0" collapsed="false">
      <c r="A161" s="14"/>
      <c r="B161" s="26"/>
      <c r="C161" s="23"/>
      <c r="D161" s="14"/>
      <c r="E161" s="14"/>
      <c r="F161" s="23"/>
      <c r="G161" s="14"/>
      <c r="H161" s="14"/>
      <c r="I161" s="14"/>
      <c r="J161" s="14"/>
      <c r="K161" s="14"/>
      <c r="L161" s="27"/>
      <c r="M161" s="28"/>
      <c r="N161" s="24"/>
      <c r="O161" s="28"/>
      <c r="P161" s="26"/>
      <c r="Q161" s="14"/>
      <c r="R161" s="14"/>
      <c r="S161" s="19" t="str">
        <f aca="false">IF(A161="","",IF(H161="",A161,A161&amp;" · "&amp;H161))</f>
        <v/>
      </c>
    </row>
    <row r="162" customFormat="false" ht="15" hidden="false" customHeight="false" outlineLevel="0" collapsed="false">
      <c r="A162" s="14"/>
      <c r="B162" s="26"/>
      <c r="C162" s="23"/>
      <c r="D162" s="14"/>
      <c r="E162" s="14"/>
      <c r="F162" s="23"/>
      <c r="G162" s="14"/>
      <c r="H162" s="14"/>
      <c r="I162" s="14"/>
      <c r="J162" s="14"/>
      <c r="K162" s="14"/>
      <c r="L162" s="27"/>
      <c r="M162" s="28"/>
      <c r="N162" s="24"/>
      <c r="O162" s="28"/>
      <c r="P162" s="26"/>
      <c r="Q162" s="14"/>
      <c r="R162" s="14"/>
      <c r="S162" s="19" t="str">
        <f aca="false">IF(A162="","",IF(H162="",A162,A162&amp;" · "&amp;H162))</f>
        <v/>
      </c>
    </row>
    <row r="163" customFormat="false" ht="15" hidden="false" customHeight="false" outlineLevel="0" collapsed="false">
      <c r="A163" s="14"/>
      <c r="B163" s="26"/>
      <c r="C163" s="23"/>
      <c r="D163" s="14"/>
      <c r="E163" s="14"/>
      <c r="F163" s="23"/>
      <c r="G163" s="14"/>
      <c r="H163" s="14"/>
      <c r="I163" s="14"/>
      <c r="J163" s="14"/>
      <c r="K163" s="14"/>
      <c r="L163" s="27"/>
      <c r="M163" s="28"/>
      <c r="N163" s="24"/>
      <c r="O163" s="28"/>
      <c r="P163" s="26"/>
      <c r="Q163" s="14"/>
      <c r="R163" s="14"/>
      <c r="S163" s="19" t="str">
        <f aca="false">IF(A163="","",IF(H163="",A163,A163&amp;" · "&amp;H163))</f>
        <v/>
      </c>
    </row>
    <row r="164" customFormat="false" ht="15" hidden="false" customHeight="false" outlineLevel="0" collapsed="false">
      <c r="A164" s="14"/>
      <c r="B164" s="26"/>
      <c r="C164" s="23"/>
      <c r="D164" s="14"/>
      <c r="E164" s="14"/>
      <c r="F164" s="23"/>
      <c r="G164" s="14"/>
      <c r="H164" s="14"/>
      <c r="I164" s="14"/>
      <c r="J164" s="14"/>
      <c r="K164" s="14"/>
      <c r="L164" s="27"/>
      <c r="M164" s="28"/>
      <c r="N164" s="24"/>
      <c r="O164" s="28"/>
      <c r="P164" s="26"/>
      <c r="Q164" s="14"/>
      <c r="R164" s="14"/>
      <c r="S164" s="19" t="str">
        <f aca="false">IF(A164="","",IF(H164="",A164,A164&amp;" · "&amp;H164))</f>
        <v/>
      </c>
    </row>
    <row r="165" customFormat="false" ht="15" hidden="false" customHeight="false" outlineLevel="0" collapsed="false">
      <c r="A165" s="14"/>
      <c r="B165" s="26"/>
      <c r="C165" s="23"/>
      <c r="D165" s="14"/>
      <c r="E165" s="14"/>
      <c r="F165" s="23"/>
      <c r="G165" s="14"/>
      <c r="H165" s="14"/>
      <c r="I165" s="14"/>
      <c r="J165" s="14"/>
      <c r="K165" s="14"/>
      <c r="L165" s="27"/>
      <c r="M165" s="28"/>
      <c r="N165" s="24"/>
      <c r="O165" s="28"/>
      <c r="P165" s="26"/>
      <c r="Q165" s="14"/>
      <c r="R165" s="14"/>
      <c r="S165" s="19" t="str">
        <f aca="false">IF(A165="","",IF(H165="",A165,A165&amp;" · "&amp;H165))</f>
        <v/>
      </c>
    </row>
    <row r="166" customFormat="false" ht="15" hidden="false" customHeight="false" outlineLevel="0" collapsed="false">
      <c r="A166" s="14"/>
      <c r="B166" s="26"/>
      <c r="C166" s="23"/>
      <c r="D166" s="14"/>
      <c r="E166" s="14"/>
      <c r="F166" s="23"/>
      <c r="G166" s="14"/>
      <c r="H166" s="14"/>
      <c r="I166" s="14"/>
      <c r="J166" s="14"/>
      <c r="K166" s="14"/>
      <c r="L166" s="27"/>
      <c r="M166" s="28"/>
      <c r="N166" s="24"/>
      <c r="O166" s="28"/>
      <c r="P166" s="26"/>
      <c r="Q166" s="14"/>
      <c r="R166" s="14"/>
      <c r="S166" s="19" t="str">
        <f aca="false">IF(A166="","",IF(H166="",A166,A166&amp;" · "&amp;H166))</f>
        <v/>
      </c>
    </row>
    <row r="167" customFormat="false" ht="15" hidden="false" customHeight="false" outlineLevel="0" collapsed="false">
      <c r="A167" s="14"/>
      <c r="B167" s="26"/>
      <c r="C167" s="23"/>
      <c r="D167" s="14"/>
      <c r="E167" s="14"/>
      <c r="F167" s="23"/>
      <c r="G167" s="14"/>
      <c r="H167" s="14"/>
      <c r="I167" s="14"/>
      <c r="J167" s="14"/>
      <c r="K167" s="14"/>
      <c r="L167" s="27"/>
      <c r="M167" s="28"/>
      <c r="N167" s="24"/>
      <c r="O167" s="28"/>
      <c r="P167" s="26"/>
      <c r="Q167" s="14"/>
      <c r="R167" s="14"/>
      <c r="S167" s="19" t="str">
        <f aca="false">IF(A167="","",IF(H167="",A167,A167&amp;" · "&amp;H167))</f>
        <v/>
      </c>
    </row>
    <row r="168" customFormat="false" ht="15" hidden="false" customHeight="false" outlineLevel="0" collapsed="false">
      <c r="A168" s="14"/>
      <c r="B168" s="26"/>
      <c r="C168" s="23"/>
      <c r="D168" s="14"/>
      <c r="E168" s="14"/>
      <c r="F168" s="23"/>
      <c r="G168" s="14"/>
      <c r="H168" s="14"/>
      <c r="I168" s="14"/>
      <c r="J168" s="14"/>
      <c r="K168" s="14"/>
      <c r="L168" s="27"/>
      <c r="M168" s="28"/>
      <c r="N168" s="24"/>
      <c r="O168" s="28"/>
      <c r="P168" s="26"/>
      <c r="Q168" s="14"/>
      <c r="R168" s="14"/>
      <c r="S168" s="19" t="str">
        <f aca="false">IF(A168="","",IF(H168="",A168,A168&amp;" · "&amp;H168))</f>
        <v/>
      </c>
    </row>
    <row r="169" customFormat="false" ht="15" hidden="false" customHeight="false" outlineLevel="0" collapsed="false">
      <c r="A169" s="14"/>
      <c r="B169" s="26"/>
      <c r="C169" s="23"/>
      <c r="D169" s="14"/>
      <c r="E169" s="14"/>
      <c r="F169" s="23"/>
      <c r="G169" s="14"/>
      <c r="H169" s="14"/>
      <c r="I169" s="14"/>
      <c r="J169" s="14"/>
      <c r="K169" s="14"/>
      <c r="L169" s="27"/>
      <c r="M169" s="28"/>
      <c r="N169" s="24"/>
      <c r="O169" s="28"/>
      <c r="P169" s="26"/>
      <c r="Q169" s="14"/>
      <c r="R169" s="14"/>
      <c r="S169" s="19" t="str">
        <f aca="false">IF(A169="","",IF(H169="",A169,A169&amp;" · "&amp;H169))</f>
        <v/>
      </c>
    </row>
    <row r="170" customFormat="false" ht="15" hidden="false" customHeight="false" outlineLevel="0" collapsed="false">
      <c r="A170" s="14"/>
      <c r="B170" s="26"/>
      <c r="C170" s="23"/>
      <c r="D170" s="14"/>
      <c r="E170" s="14"/>
      <c r="F170" s="23"/>
      <c r="G170" s="14"/>
      <c r="H170" s="14"/>
      <c r="I170" s="14"/>
      <c r="J170" s="14"/>
      <c r="K170" s="14"/>
      <c r="L170" s="27"/>
      <c r="M170" s="28"/>
      <c r="N170" s="24"/>
      <c r="O170" s="28"/>
      <c r="P170" s="26"/>
      <c r="Q170" s="14"/>
      <c r="R170" s="14"/>
      <c r="S170" s="19" t="str">
        <f aca="false">IF(A170="","",IF(H170="",A170,A170&amp;" · "&amp;H170))</f>
        <v/>
      </c>
    </row>
    <row r="171" customFormat="false" ht="15" hidden="false" customHeight="false" outlineLevel="0" collapsed="false">
      <c r="A171" s="14"/>
      <c r="B171" s="26"/>
      <c r="C171" s="23"/>
      <c r="D171" s="14"/>
      <c r="E171" s="14"/>
      <c r="F171" s="23"/>
      <c r="G171" s="14"/>
      <c r="H171" s="14"/>
      <c r="I171" s="14"/>
      <c r="J171" s="14"/>
      <c r="K171" s="14"/>
      <c r="L171" s="27"/>
      <c r="M171" s="28"/>
      <c r="N171" s="24"/>
      <c r="O171" s="28"/>
      <c r="P171" s="26"/>
      <c r="Q171" s="14"/>
      <c r="R171" s="14"/>
      <c r="S171" s="19" t="str">
        <f aca="false">IF(A171="","",IF(H171="",A171,A171&amp;" · "&amp;H171))</f>
        <v/>
      </c>
    </row>
    <row r="172" customFormat="false" ht="15" hidden="false" customHeight="false" outlineLevel="0" collapsed="false">
      <c r="A172" s="14"/>
      <c r="B172" s="26"/>
      <c r="C172" s="23"/>
      <c r="D172" s="14"/>
      <c r="E172" s="14"/>
      <c r="F172" s="23"/>
      <c r="G172" s="14"/>
      <c r="H172" s="14"/>
      <c r="I172" s="14"/>
      <c r="J172" s="14"/>
      <c r="K172" s="14"/>
      <c r="L172" s="27"/>
      <c r="M172" s="28"/>
      <c r="N172" s="24"/>
      <c r="O172" s="28"/>
      <c r="P172" s="26"/>
      <c r="Q172" s="14"/>
      <c r="R172" s="14"/>
      <c r="S172" s="19" t="str">
        <f aca="false">IF(A172="","",IF(H172="",A172,A172&amp;" · "&amp;H172))</f>
        <v/>
      </c>
    </row>
    <row r="173" customFormat="false" ht="15" hidden="false" customHeight="false" outlineLevel="0" collapsed="false">
      <c r="A173" s="14"/>
      <c r="B173" s="26"/>
      <c r="C173" s="23"/>
      <c r="D173" s="14"/>
      <c r="E173" s="14"/>
      <c r="F173" s="23"/>
      <c r="G173" s="14"/>
      <c r="H173" s="14"/>
      <c r="I173" s="14"/>
      <c r="J173" s="14"/>
      <c r="K173" s="14"/>
      <c r="L173" s="27"/>
      <c r="M173" s="28"/>
      <c r="N173" s="24"/>
      <c r="O173" s="28"/>
      <c r="P173" s="26"/>
      <c r="Q173" s="14"/>
      <c r="R173" s="14"/>
      <c r="S173" s="19" t="str">
        <f aca="false">IF(A173="","",IF(H173="",A173,A173&amp;" · "&amp;H173))</f>
        <v/>
      </c>
    </row>
    <row r="174" customFormat="false" ht="15" hidden="false" customHeight="false" outlineLevel="0" collapsed="false">
      <c r="A174" s="14"/>
      <c r="B174" s="26"/>
      <c r="C174" s="23"/>
      <c r="D174" s="14"/>
      <c r="E174" s="14"/>
      <c r="F174" s="23"/>
      <c r="G174" s="14"/>
      <c r="H174" s="14"/>
      <c r="I174" s="14"/>
      <c r="J174" s="14"/>
      <c r="K174" s="14"/>
      <c r="L174" s="27"/>
      <c r="M174" s="28"/>
      <c r="N174" s="24"/>
      <c r="O174" s="28"/>
      <c r="P174" s="26"/>
      <c r="Q174" s="14"/>
      <c r="R174" s="14"/>
      <c r="S174" s="19" t="str">
        <f aca="false">IF(A174="","",IF(H174="",A174,A174&amp;" · "&amp;H174))</f>
        <v/>
      </c>
    </row>
    <row r="175" customFormat="false" ht="15" hidden="false" customHeight="false" outlineLevel="0" collapsed="false">
      <c r="A175" s="14"/>
      <c r="B175" s="26"/>
      <c r="C175" s="23"/>
      <c r="D175" s="14"/>
      <c r="E175" s="14"/>
      <c r="F175" s="23"/>
      <c r="G175" s="14"/>
      <c r="H175" s="14"/>
      <c r="I175" s="14"/>
      <c r="J175" s="14"/>
      <c r="K175" s="14"/>
      <c r="L175" s="27"/>
      <c r="M175" s="28"/>
      <c r="N175" s="24"/>
      <c r="O175" s="28"/>
      <c r="P175" s="26"/>
      <c r="Q175" s="14"/>
      <c r="R175" s="14"/>
      <c r="S175" s="19" t="str">
        <f aca="false">IF(A175="","",IF(H175="",A175,A175&amp;" · "&amp;H175))</f>
        <v/>
      </c>
    </row>
    <row r="176" customFormat="false" ht="15" hidden="false" customHeight="false" outlineLevel="0" collapsed="false">
      <c r="A176" s="14"/>
      <c r="B176" s="26"/>
      <c r="C176" s="23"/>
      <c r="D176" s="14"/>
      <c r="E176" s="14"/>
      <c r="F176" s="23"/>
      <c r="G176" s="14"/>
      <c r="H176" s="14"/>
      <c r="I176" s="14"/>
      <c r="J176" s="14"/>
      <c r="K176" s="14"/>
      <c r="L176" s="27"/>
      <c r="M176" s="28"/>
      <c r="N176" s="24"/>
      <c r="O176" s="28"/>
      <c r="P176" s="26"/>
      <c r="Q176" s="14"/>
      <c r="R176" s="14"/>
      <c r="S176" s="19" t="str">
        <f aca="false">IF(A176="","",IF(H176="",A176,A176&amp;" · "&amp;H176))</f>
        <v/>
      </c>
    </row>
    <row r="177" customFormat="false" ht="15" hidden="false" customHeight="false" outlineLevel="0" collapsed="false">
      <c r="A177" s="14"/>
      <c r="B177" s="26"/>
      <c r="C177" s="23"/>
      <c r="D177" s="14"/>
      <c r="E177" s="14"/>
      <c r="F177" s="23"/>
      <c r="G177" s="14"/>
      <c r="H177" s="14"/>
      <c r="I177" s="14"/>
      <c r="J177" s="14"/>
      <c r="K177" s="14"/>
      <c r="L177" s="27"/>
      <c r="M177" s="28"/>
      <c r="N177" s="24"/>
      <c r="O177" s="28"/>
      <c r="P177" s="26"/>
      <c r="Q177" s="14"/>
      <c r="R177" s="14"/>
      <c r="S177" s="19" t="str">
        <f aca="false">IF(A177="","",IF(H177="",A177,A177&amp;" · "&amp;H177))</f>
        <v/>
      </c>
    </row>
    <row r="178" customFormat="false" ht="15" hidden="false" customHeight="false" outlineLevel="0" collapsed="false">
      <c r="A178" s="14"/>
      <c r="B178" s="26"/>
      <c r="C178" s="23"/>
      <c r="D178" s="14"/>
      <c r="E178" s="14"/>
      <c r="F178" s="23"/>
      <c r="G178" s="14"/>
      <c r="H178" s="14"/>
      <c r="I178" s="14"/>
      <c r="J178" s="14"/>
      <c r="K178" s="14"/>
      <c r="L178" s="27"/>
      <c r="M178" s="28"/>
      <c r="N178" s="24"/>
      <c r="O178" s="28"/>
      <c r="P178" s="26"/>
      <c r="Q178" s="14"/>
      <c r="R178" s="14"/>
      <c r="S178" s="19" t="str">
        <f aca="false">IF(A178="","",IF(H178="",A178,A178&amp;" · "&amp;H178))</f>
        <v/>
      </c>
    </row>
    <row r="179" customFormat="false" ht="15" hidden="false" customHeight="false" outlineLevel="0" collapsed="false">
      <c r="A179" s="14"/>
      <c r="B179" s="26"/>
      <c r="C179" s="23"/>
      <c r="D179" s="14"/>
      <c r="E179" s="14"/>
      <c r="F179" s="23"/>
      <c r="G179" s="14"/>
      <c r="H179" s="14"/>
      <c r="I179" s="14"/>
      <c r="J179" s="14"/>
      <c r="K179" s="14"/>
      <c r="L179" s="27"/>
      <c r="M179" s="28"/>
      <c r="N179" s="24"/>
      <c r="O179" s="28"/>
      <c r="P179" s="26"/>
      <c r="Q179" s="14"/>
      <c r="R179" s="14"/>
      <c r="S179" s="19" t="str">
        <f aca="false">IF(A179="","",IF(H179="",A179,A179&amp;" · "&amp;H179))</f>
        <v/>
      </c>
    </row>
    <row r="180" customFormat="false" ht="15" hidden="false" customHeight="false" outlineLevel="0" collapsed="false">
      <c r="A180" s="14"/>
      <c r="B180" s="26"/>
      <c r="C180" s="23"/>
      <c r="D180" s="14"/>
      <c r="E180" s="14"/>
      <c r="F180" s="23"/>
      <c r="G180" s="14"/>
      <c r="H180" s="14"/>
      <c r="I180" s="14"/>
      <c r="J180" s="14"/>
      <c r="K180" s="14"/>
      <c r="L180" s="27"/>
      <c r="M180" s="28"/>
      <c r="N180" s="24"/>
      <c r="O180" s="28"/>
      <c r="P180" s="26"/>
      <c r="Q180" s="14"/>
      <c r="R180" s="14"/>
      <c r="S180" s="19" t="str">
        <f aca="false">IF(A180="","",IF(H180="",A180,A180&amp;" · "&amp;H180))</f>
        <v/>
      </c>
    </row>
    <row r="181" customFormat="false" ht="15" hidden="false" customHeight="false" outlineLevel="0" collapsed="false">
      <c r="A181" s="14"/>
      <c r="B181" s="26"/>
      <c r="C181" s="23"/>
      <c r="D181" s="14"/>
      <c r="E181" s="14"/>
      <c r="F181" s="23"/>
      <c r="G181" s="14"/>
      <c r="H181" s="14"/>
      <c r="I181" s="14"/>
      <c r="J181" s="14"/>
      <c r="K181" s="14"/>
      <c r="L181" s="27"/>
      <c r="M181" s="28"/>
      <c r="N181" s="24"/>
      <c r="O181" s="28"/>
      <c r="P181" s="26"/>
      <c r="Q181" s="14"/>
      <c r="R181" s="14"/>
      <c r="S181" s="19" t="str">
        <f aca="false">IF(A181="","",IF(H181="",A181,A181&amp;" · "&amp;H181))</f>
        <v/>
      </c>
    </row>
    <row r="182" customFormat="false" ht="15" hidden="false" customHeight="false" outlineLevel="0" collapsed="false">
      <c r="A182" s="14"/>
      <c r="B182" s="26"/>
      <c r="C182" s="23"/>
      <c r="D182" s="14"/>
      <c r="E182" s="14"/>
      <c r="F182" s="23"/>
      <c r="G182" s="14"/>
      <c r="H182" s="14"/>
      <c r="I182" s="14"/>
      <c r="J182" s="14"/>
      <c r="K182" s="14"/>
      <c r="L182" s="27"/>
      <c r="M182" s="28"/>
      <c r="N182" s="24"/>
      <c r="O182" s="28"/>
      <c r="P182" s="26"/>
      <c r="Q182" s="14"/>
      <c r="R182" s="14"/>
      <c r="S182" s="19" t="str">
        <f aca="false">IF(A182="","",IF(H182="",A182,A182&amp;" · "&amp;H182))</f>
        <v/>
      </c>
    </row>
    <row r="183" customFormat="false" ht="15" hidden="false" customHeight="false" outlineLevel="0" collapsed="false">
      <c r="A183" s="14"/>
      <c r="B183" s="26"/>
      <c r="C183" s="23"/>
      <c r="D183" s="14"/>
      <c r="E183" s="14"/>
      <c r="F183" s="23"/>
      <c r="G183" s="14"/>
      <c r="H183" s="14"/>
      <c r="I183" s="14"/>
      <c r="J183" s="14"/>
      <c r="K183" s="14"/>
      <c r="L183" s="27"/>
      <c r="M183" s="28"/>
      <c r="N183" s="24"/>
      <c r="O183" s="28"/>
      <c r="P183" s="26"/>
      <c r="Q183" s="14"/>
      <c r="R183" s="14"/>
      <c r="S183" s="19" t="str">
        <f aca="false">IF(A183="","",IF(H183="",A183,A183&amp;" · "&amp;H183))</f>
        <v/>
      </c>
    </row>
    <row r="184" customFormat="false" ht="15" hidden="false" customHeight="false" outlineLevel="0" collapsed="false">
      <c r="A184" s="14"/>
      <c r="B184" s="26"/>
      <c r="C184" s="23"/>
      <c r="D184" s="14"/>
      <c r="E184" s="14"/>
      <c r="F184" s="23"/>
      <c r="G184" s="14"/>
      <c r="H184" s="14"/>
      <c r="I184" s="14"/>
      <c r="J184" s="14"/>
      <c r="K184" s="14"/>
      <c r="L184" s="27"/>
      <c r="M184" s="28"/>
      <c r="N184" s="24"/>
      <c r="O184" s="28"/>
      <c r="P184" s="26"/>
      <c r="Q184" s="14"/>
      <c r="R184" s="14"/>
      <c r="S184" s="19" t="str">
        <f aca="false">IF(A184="","",IF(H184="",A184,A184&amp;" · "&amp;H184))</f>
        <v/>
      </c>
    </row>
    <row r="185" customFormat="false" ht="15" hidden="false" customHeight="false" outlineLevel="0" collapsed="false">
      <c r="A185" s="14"/>
      <c r="B185" s="26"/>
      <c r="C185" s="23"/>
      <c r="D185" s="14"/>
      <c r="E185" s="14"/>
      <c r="F185" s="23"/>
      <c r="G185" s="14"/>
      <c r="H185" s="14"/>
      <c r="I185" s="14"/>
      <c r="J185" s="14"/>
      <c r="K185" s="14"/>
      <c r="L185" s="27"/>
      <c r="M185" s="28"/>
      <c r="N185" s="24"/>
      <c r="O185" s="28"/>
      <c r="P185" s="26"/>
      <c r="Q185" s="14"/>
      <c r="R185" s="14"/>
      <c r="S185" s="19" t="str">
        <f aca="false">IF(A185="","",IF(H185="",A185,A185&amp;" · "&amp;H185))</f>
        <v/>
      </c>
    </row>
    <row r="186" customFormat="false" ht="15" hidden="false" customHeight="false" outlineLevel="0" collapsed="false">
      <c r="A186" s="14"/>
      <c r="B186" s="26"/>
      <c r="C186" s="23"/>
      <c r="D186" s="14"/>
      <c r="E186" s="14"/>
      <c r="F186" s="23"/>
      <c r="G186" s="14"/>
      <c r="H186" s="14"/>
      <c r="I186" s="14"/>
      <c r="J186" s="14"/>
      <c r="K186" s="14"/>
      <c r="L186" s="27"/>
      <c r="M186" s="28"/>
      <c r="N186" s="24"/>
      <c r="O186" s="28"/>
      <c r="P186" s="26"/>
      <c r="Q186" s="14"/>
      <c r="R186" s="14"/>
      <c r="S186" s="19" t="str">
        <f aca="false">IF(A186="","",IF(H186="",A186,A186&amp;" · "&amp;H186))</f>
        <v/>
      </c>
    </row>
    <row r="187" customFormat="false" ht="15" hidden="false" customHeight="false" outlineLevel="0" collapsed="false">
      <c r="A187" s="14"/>
      <c r="B187" s="26"/>
      <c r="C187" s="23"/>
      <c r="D187" s="14"/>
      <c r="E187" s="14"/>
      <c r="F187" s="23"/>
      <c r="G187" s="14"/>
      <c r="H187" s="14"/>
      <c r="I187" s="14"/>
      <c r="J187" s="14"/>
      <c r="K187" s="14"/>
      <c r="L187" s="27"/>
      <c r="M187" s="28"/>
      <c r="N187" s="24"/>
      <c r="O187" s="28"/>
      <c r="P187" s="26"/>
      <c r="Q187" s="14"/>
      <c r="R187" s="14"/>
      <c r="S187" s="19" t="str">
        <f aca="false">IF(A187="","",IF(H187="",A187,A187&amp;" · "&amp;H187))</f>
        <v/>
      </c>
    </row>
    <row r="188" customFormat="false" ht="15" hidden="false" customHeight="false" outlineLevel="0" collapsed="false">
      <c r="A188" s="14"/>
      <c r="B188" s="26"/>
      <c r="C188" s="23"/>
      <c r="D188" s="14"/>
      <c r="E188" s="14"/>
      <c r="F188" s="23"/>
      <c r="G188" s="14"/>
      <c r="H188" s="14"/>
      <c r="I188" s="14"/>
      <c r="J188" s="14"/>
      <c r="K188" s="14"/>
      <c r="L188" s="27"/>
      <c r="M188" s="28"/>
      <c r="N188" s="24"/>
      <c r="O188" s="28"/>
      <c r="P188" s="26"/>
      <c r="Q188" s="14"/>
      <c r="R188" s="14"/>
      <c r="S188" s="19" t="str">
        <f aca="false">IF(A188="","",IF(H188="",A188,A188&amp;" · "&amp;H188))</f>
        <v/>
      </c>
    </row>
    <row r="189" customFormat="false" ht="15" hidden="false" customHeight="false" outlineLevel="0" collapsed="false">
      <c r="A189" s="14"/>
      <c r="B189" s="26"/>
      <c r="C189" s="23"/>
      <c r="D189" s="14"/>
      <c r="E189" s="14"/>
      <c r="F189" s="23"/>
      <c r="G189" s="14"/>
      <c r="H189" s="14"/>
      <c r="I189" s="14"/>
      <c r="J189" s="14"/>
      <c r="K189" s="14"/>
      <c r="L189" s="27"/>
      <c r="M189" s="28"/>
      <c r="N189" s="24"/>
      <c r="O189" s="28"/>
      <c r="P189" s="26"/>
      <c r="Q189" s="14"/>
      <c r="R189" s="14"/>
      <c r="S189" s="19" t="str">
        <f aca="false">IF(A189="","",IF(H189="",A189,A189&amp;" · "&amp;H189))</f>
        <v/>
      </c>
    </row>
    <row r="190" customFormat="false" ht="15" hidden="false" customHeight="false" outlineLevel="0" collapsed="false">
      <c r="A190" s="14"/>
      <c r="B190" s="26"/>
      <c r="C190" s="23"/>
      <c r="D190" s="14"/>
      <c r="E190" s="14"/>
      <c r="F190" s="23"/>
      <c r="G190" s="14"/>
      <c r="H190" s="14"/>
      <c r="I190" s="14"/>
      <c r="J190" s="14"/>
      <c r="K190" s="14"/>
      <c r="L190" s="27"/>
      <c r="M190" s="28"/>
      <c r="N190" s="24"/>
      <c r="O190" s="28"/>
      <c r="P190" s="26"/>
      <c r="Q190" s="14"/>
      <c r="R190" s="14"/>
      <c r="S190" s="19" t="str">
        <f aca="false">IF(A190="","",IF(H190="",A190,A190&amp;" · "&amp;H190))</f>
        <v/>
      </c>
    </row>
    <row r="191" customFormat="false" ht="15" hidden="false" customHeight="false" outlineLevel="0" collapsed="false">
      <c r="A191" s="14"/>
      <c r="B191" s="26"/>
      <c r="C191" s="23"/>
      <c r="D191" s="14"/>
      <c r="E191" s="14"/>
      <c r="F191" s="23"/>
      <c r="G191" s="14"/>
      <c r="H191" s="14"/>
      <c r="I191" s="14"/>
      <c r="J191" s="14"/>
      <c r="K191" s="14"/>
      <c r="L191" s="27"/>
      <c r="M191" s="28"/>
      <c r="N191" s="24"/>
      <c r="O191" s="28"/>
      <c r="P191" s="26"/>
      <c r="Q191" s="14"/>
      <c r="R191" s="14"/>
      <c r="S191" s="19" t="str">
        <f aca="false">IF(A191="","",IF(H191="",A191,A191&amp;" · "&amp;H191))</f>
        <v/>
      </c>
    </row>
    <row r="192" customFormat="false" ht="15" hidden="false" customHeight="false" outlineLevel="0" collapsed="false">
      <c r="A192" s="14"/>
      <c r="B192" s="26"/>
      <c r="C192" s="23"/>
      <c r="D192" s="14"/>
      <c r="E192" s="14"/>
      <c r="F192" s="23"/>
      <c r="G192" s="14"/>
      <c r="H192" s="14"/>
      <c r="I192" s="14"/>
      <c r="J192" s="14"/>
      <c r="K192" s="14"/>
      <c r="L192" s="27"/>
      <c r="M192" s="28"/>
      <c r="N192" s="24"/>
      <c r="O192" s="28"/>
      <c r="P192" s="26"/>
      <c r="Q192" s="14"/>
      <c r="R192" s="14"/>
      <c r="S192" s="19" t="str">
        <f aca="false">IF(A192="","",IF(H192="",A192,A192&amp;" · "&amp;H192))</f>
        <v/>
      </c>
    </row>
    <row r="193" customFormat="false" ht="15" hidden="false" customHeight="false" outlineLevel="0" collapsed="false">
      <c r="A193" s="14"/>
      <c r="B193" s="26"/>
      <c r="C193" s="23"/>
      <c r="D193" s="14"/>
      <c r="E193" s="14"/>
      <c r="F193" s="23"/>
      <c r="G193" s="14"/>
      <c r="H193" s="14"/>
      <c r="I193" s="14"/>
      <c r="J193" s="14"/>
      <c r="K193" s="14"/>
      <c r="L193" s="27"/>
      <c r="M193" s="28"/>
      <c r="N193" s="24"/>
      <c r="O193" s="28"/>
      <c r="P193" s="26"/>
      <c r="Q193" s="14"/>
      <c r="R193" s="14"/>
      <c r="S193" s="19" t="str">
        <f aca="false">IF(A193="","",IF(H193="",A193,A193&amp;" · "&amp;H193))</f>
        <v/>
      </c>
    </row>
    <row r="194" customFormat="false" ht="15" hidden="false" customHeight="false" outlineLevel="0" collapsed="false">
      <c r="A194" s="14"/>
      <c r="B194" s="26"/>
      <c r="C194" s="23"/>
      <c r="D194" s="14"/>
      <c r="E194" s="14"/>
      <c r="F194" s="23"/>
      <c r="G194" s="14"/>
      <c r="H194" s="14"/>
      <c r="I194" s="14"/>
      <c r="J194" s="14"/>
      <c r="K194" s="14"/>
      <c r="L194" s="27"/>
      <c r="M194" s="28"/>
      <c r="N194" s="24"/>
      <c r="O194" s="28"/>
      <c r="P194" s="26"/>
      <c r="Q194" s="14"/>
      <c r="R194" s="14"/>
      <c r="S194" s="19" t="str">
        <f aca="false">IF(A194="","",IF(H194="",A194,A194&amp;" · "&amp;H194))</f>
        <v/>
      </c>
    </row>
    <row r="195" customFormat="false" ht="15" hidden="false" customHeight="false" outlineLevel="0" collapsed="false">
      <c r="A195" s="14"/>
      <c r="B195" s="26"/>
      <c r="C195" s="23"/>
      <c r="D195" s="14"/>
      <c r="E195" s="14"/>
      <c r="F195" s="23"/>
      <c r="G195" s="14"/>
      <c r="H195" s="14"/>
      <c r="I195" s="14"/>
      <c r="J195" s="14"/>
      <c r="K195" s="14"/>
      <c r="L195" s="27"/>
      <c r="M195" s="28"/>
      <c r="N195" s="24"/>
      <c r="O195" s="28"/>
      <c r="P195" s="26"/>
      <c r="Q195" s="14"/>
      <c r="R195" s="14"/>
      <c r="S195" s="19" t="str">
        <f aca="false">IF(A195="","",IF(H195="",A195,A195&amp;" · "&amp;H195))</f>
        <v/>
      </c>
    </row>
    <row r="196" customFormat="false" ht="15" hidden="false" customHeight="false" outlineLevel="0" collapsed="false">
      <c r="A196" s="14"/>
      <c r="B196" s="26"/>
      <c r="C196" s="23"/>
      <c r="D196" s="14"/>
      <c r="E196" s="14"/>
      <c r="F196" s="23"/>
      <c r="G196" s="14"/>
      <c r="H196" s="14"/>
      <c r="I196" s="14"/>
      <c r="J196" s="14"/>
      <c r="K196" s="14"/>
      <c r="L196" s="27"/>
      <c r="M196" s="28"/>
      <c r="N196" s="24"/>
      <c r="O196" s="28"/>
      <c r="P196" s="26"/>
      <c r="Q196" s="14"/>
      <c r="R196" s="14"/>
      <c r="S196" s="19" t="str">
        <f aca="false">IF(A196="","",IF(H196="",A196,A196&amp;" · "&amp;H196))</f>
        <v/>
      </c>
    </row>
    <row r="197" customFormat="false" ht="15" hidden="false" customHeight="false" outlineLevel="0" collapsed="false">
      <c r="A197" s="14"/>
      <c r="B197" s="26"/>
      <c r="C197" s="23"/>
      <c r="D197" s="14"/>
      <c r="E197" s="14"/>
      <c r="F197" s="23"/>
      <c r="G197" s="14"/>
      <c r="H197" s="14"/>
      <c r="I197" s="14"/>
      <c r="J197" s="14"/>
      <c r="K197" s="14"/>
      <c r="L197" s="27"/>
      <c r="M197" s="28"/>
      <c r="N197" s="24"/>
      <c r="O197" s="28"/>
      <c r="P197" s="26"/>
      <c r="Q197" s="14"/>
      <c r="R197" s="14"/>
      <c r="S197" s="19" t="str">
        <f aca="false">IF(A197="","",IF(H197="",A197,A197&amp;" · "&amp;H197))</f>
        <v/>
      </c>
    </row>
    <row r="198" customFormat="false" ht="15" hidden="false" customHeight="false" outlineLevel="0" collapsed="false">
      <c r="A198" s="14"/>
      <c r="B198" s="26"/>
      <c r="C198" s="23"/>
      <c r="D198" s="14"/>
      <c r="E198" s="14"/>
      <c r="F198" s="23"/>
      <c r="G198" s="14"/>
      <c r="H198" s="14"/>
      <c r="I198" s="14"/>
      <c r="J198" s="14"/>
      <c r="K198" s="14"/>
      <c r="L198" s="27"/>
      <c r="M198" s="28"/>
      <c r="N198" s="24"/>
      <c r="O198" s="28"/>
      <c r="P198" s="26"/>
      <c r="Q198" s="14"/>
      <c r="R198" s="14"/>
      <c r="S198" s="19" t="str">
        <f aca="false">IF(A198="","",IF(H198="",A198,A198&amp;" · "&amp;H198))</f>
        <v/>
      </c>
    </row>
    <row r="199" customFormat="false" ht="15" hidden="false" customHeight="false" outlineLevel="0" collapsed="false">
      <c r="A199" s="14"/>
      <c r="B199" s="26"/>
      <c r="C199" s="23"/>
      <c r="D199" s="14"/>
      <c r="E199" s="14"/>
      <c r="F199" s="23"/>
      <c r="G199" s="14"/>
      <c r="H199" s="14"/>
      <c r="I199" s="14"/>
      <c r="J199" s="14"/>
      <c r="K199" s="14"/>
      <c r="L199" s="27"/>
      <c r="M199" s="28"/>
      <c r="N199" s="24"/>
      <c r="O199" s="28"/>
      <c r="P199" s="26"/>
      <c r="Q199" s="14"/>
      <c r="R199" s="14"/>
      <c r="S199" s="19" t="str">
        <f aca="false">IF(A199="","",IF(H199="",A199,A199&amp;" · "&amp;H199))</f>
        <v/>
      </c>
    </row>
    <row r="200" customFormat="false" ht="15" hidden="false" customHeight="false" outlineLevel="0" collapsed="false">
      <c r="A200" s="14"/>
      <c r="B200" s="26"/>
      <c r="C200" s="23"/>
      <c r="D200" s="14"/>
      <c r="E200" s="14"/>
      <c r="F200" s="23"/>
      <c r="G200" s="14"/>
      <c r="H200" s="14"/>
      <c r="I200" s="14"/>
      <c r="J200" s="14"/>
      <c r="K200" s="14"/>
      <c r="L200" s="27"/>
      <c r="M200" s="28"/>
      <c r="N200" s="24"/>
      <c r="O200" s="28"/>
      <c r="P200" s="26"/>
      <c r="Q200" s="14"/>
      <c r="R200" s="14"/>
      <c r="S200" s="19" t="str">
        <f aca="false">IF(A200="","",IF(H200="",A200,A200&amp;" · "&amp;H200))</f>
        <v/>
      </c>
    </row>
    <row r="201" customFormat="false" ht="15" hidden="false" customHeight="false" outlineLevel="0" collapsed="false">
      <c r="A201" s="14"/>
      <c r="B201" s="26"/>
      <c r="C201" s="23"/>
      <c r="D201" s="14"/>
      <c r="E201" s="14"/>
      <c r="F201" s="23"/>
      <c r="G201" s="14"/>
      <c r="H201" s="14"/>
      <c r="I201" s="14"/>
      <c r="J201" s="14"/>
      <c r="K201" s="14"/>
      <c r="L201" s="27"/>
      <c r="M201" s="28"/>
      <c r="N201" s="24"/>
      <c r="O201" s="28"/>
      <c r="P201" s="26"/>
      <c r="Q201" s="14"/>
      <c r="R201" s="14"/>
      <c r="S201" s="19" t="str">
        <f aca="false">IF(A201="","",IF(H201="",A201,A201&amp;" · "&amp;H201))</f>
        <v/>
      </c>
    </row>
    <row r="202" customFormat="false" ht="15" hidden="false" customHeight="false" outlineLevel="0" collapsed="false">
      <c r="A202" s="14"/>
      <c r="B202" s="26"/>
      <c r="C202" s="23"/>
      <c r="D202" s="14"/>
      <c r="E202" s="14"/>
      <c r="F202" s="23"/>
      <c r="G202" s="14"/>
      <c r="H202" s="14"/>
      <c r="I202" s="14"/>
      <c r="J202" s="14"/>
      <c r="K202" s="14"/>
      <c r="L202" s="27"/>
      <c r="M202" s="28"/>
      <c r="N202" s="24"/>
      <c r="O202" s="28"/>
      <c r="P202" s="26"/>
      <c r="Q202" s="14"/>
      <c r="R202" s="14"/>
      <c r="S202" s="19" t="str">
        <f aca="false">IF(A202="","",IF(H202="",A202,A202&amp;" · "&amp;H202))</f>
        <v/>
      </c>
    </row>
    <row r="203" customFormat="false" ht="15" hidden="false" customHeight="false" outlineLevel="0" collapsed="false">
      <c r="A203" s="14"/>
      <c r="B203" s="26"/>
      <c r="C203" s="23"/>
      <c r="D203" s="14"/>
      <c r="E203" s="14"/>
      <c r="F203" s="23"/>
      <c r="G203" s="14"/>
      <c r="H203" s="14"/>
      <c r="I203" s="14"/>
      <c r="J203" s="14"/>
      <c r="K203" s="14"/>
      <c r="L203" s="27"/>
      <c r="M203" s="28"/>
      <c r="N203" s="24"/>
      <c r="O203" s="28"/>
      <c r="P203" s="26"/>
      <c r="Q203" s="14"/>
      <c r="R203" s="14"/>
      <c r="S203" s="19" t="str">
        <f aca="false">IF(A203="","",IF(H203="",A203,A203&amp;" · "&amp;H203))</f>
        <v/>
      </c>
    </row>
    <row r="204" customFormat="false" ht="15" hidden="false" customHeight="false" outlineLevel="0" collapsed="false">
      <c r="A204" s="14"/>
      <c r="B204" s="26"/>
      <c r="C204" s="23"/>
      <c r="D204" s="14"/>
      <c r="E204" s="14"/>
      <c r="F204" s="23"/>
      <c r="G204" s="14"/>
      <c r="H204" s="14"/>
      <c r="I204" s="14"/>
      <c r="J204" s="14"/>
      <c r="K204" s="14"/>
      <c r="L204" s="27"/>
      <c r="M204" s="28"/>
      <c r="N204" s="24"/>
      <c r="O204" s="28"/>
      <c r="P204" s="26"/>
      <c r="Q204" s="14"/>
      <c r="R204" s="14"/>
      <c r="S204" s="19" t="str">
        <f aca="false">IF(A204="","",IF(H204="",A204,A204&amp;" · "&amp;H204))</f>
        <v/>
      </c>
    </row>
    <row r="205" customFormat="false" ht="15" hidden="false" customHeight="false" outlineLevel="0" collapsed="false">
      <c r="A205" s="14"/>
      <c r="B205" s="26"/>
      <c r="C205" s="23"/>
      <c r="D205" s="14"/>
      <c r="E205" s="14"/>
      <c r="F205" s="23"/>
      <c r="G205" s="14"/>
      <c r="H205" s="14"/>
      <c r="I205" s="14"/>
      <c r="J205" s="14"/>
      <c r="K205" s="14"/>
      <c r="L205" s="27"/>
      <c r="M205" s="28"/>
      <c r="N205" s="24"/>
      <c r="O205" s="28"/>
      <c r="P205" s="26"/>
      <c r="Q205" s="14"/>
      <c r="R205" s="14"/>
      <c r="S205" s="19" t="str">
        <f aca="false">IF(A205="","",IF(H205="",A205,A205&amp;" · "&amp;H205))</f>
        <v/>
      </c>
    </row>
    <row r="206" customFormat="false" ht="15" hidden="false" customHeight="false" outlineLevel="0" collapsed="false">
      <c r="A206" s="14"/>
      <c r="B206" s="26"/>
      <c r="C206" s="23"/>
      <c r="D206" s="14"/>
      <c r="E206" s="14"/>
      <c r="F206" s="23"/>
      <c r="G206" s="14"/>
      <c r="H206" s="14"/>
      <c r="I206" s="14"/>
      <c r="J206" s="14"/>
      <c r="K206" s="14"/>
      <c r="L206" s="27"/>
      <c r="M206" s="28"/>
      <c r="N206" s="24"/>
      <c r="O206" s="28"/>
      <c r="P206" s="26"/>
      <c r="Q206" s="14"/>
      <c r="R206" s="14"/>
      <c r="S206" s="19" t="str">
        <f aca="false">IF(A206="","",IF(H206="",A206,A206&amp;" · "&amp;H206))</f>
        <v/>
      </c>
    </row>
    <row r="207" customFormat="false" ht="15" hidden="false" customHeight="false" outlineLevel="0" collapsed="false">
      <c r="A207" s="14"/>
      <c r="B207" s="26"/>
      <c r="C207" s="23"/>
      <c r="D207" s="14"/>
      <c r="E207" s="14"/>
      <c r="F207" s="23"/>
      <c r="G207" s="14"/>
      <c r="H207" s="14"/>
      <c r="I207" s="14"/>
      <c r="J207" s="14"/>
      <c r="K207" s="14"/>
      <c r="L207" s="27"/>
      <c r="M207" s="28"/>
      <c r="N207" s="24"/>
      <c r="O207" s="28"/>
      <c r="P207" s="26"/>
      <c r="Q207" s="14"/>
      <c r="R207" s="14"/>
      <c r="S207" s="19" t="str">
        <f aca="false">IF(A207="","",IF(H207="",A207,A207&amp;" · "&amp;H207))</f>
        <v/>
      </c>
    </row>
    <row r="208" customFormat="false" ht="15" hidden="false" customHeight="false" outlineLevel="0" collapsed="false">
      <c r="A208" s="14"/>
      <c r="B208" s="26"/>
      <c r="C208" s="23"/>
      <c r="D208" s="14"/>
      <c r="E208" s="14"/>
      <c r="F208" s="23"/>
      <c r="G208" s="14"/>
      <c r="H208" s="14"/>
      <c r="I208" s="14"/>
      <c r="J208" s="14"/>
      <c r="K208" s="14"/>
      <c r="L208" s="27"/>
      <c r="M208" s="28"/>
      <c r="N208" s="24"/>
      <c r="O208" s="28"/>
      <c r="P208" s="26"/>
      <c r="Q208" s="14"/>
      <c r="R208" s="14"/>
      <c r="S208" s="19" t="str">
        <f aca="false">IF(A208="","",IF(H208="",A208,A208&amp;" · "&amp;H208))</f>
        <v/>
      </c>
    </row>
    <row r="209" customFormat="false" ht="15" hidden="false" customHeight="false" outlineLevel="0" collapsed="false">
      <c r="A209" s="14"/>
      <c r="B209" s="26"/>
      <c r="C209" s="23"/>
      <c r="D209" s="14"/>
      <c r="E209" s="14"/>
      <c r="F209" s="23"/>
      <c r="G209" s="14"/>
      <c r="H209" s="14"/>
      <c r="I209" s="14"/>
      <c r="J209" s="14"/>
      <c r="K209" s="14"/>
      <c r="L209" s="27"/>
      <c r="M209" s="28"/>
      <c r="N209" s="24"/>
      <c r="O209" s="28"/>
      <c r="P209" s="26"/>
      <c r="Q209" s="14"/>
      <c r="R209" s="14"/>
      <c r="S209" s="19" t="str">
        <f aca="false">IF(A209="","",IF(H209="",A209,A209&amp;" · "&amp;H209))</f>
        <v/>
      </c>
    </row>
    <row r="210" customFormat="false" ht="15" hidden="false" customHeight="false" outlineLevel="0" collapsed="false">
      <c r="A210" s="14"/>
      <c r="B210" s="26"/>
      <c r="C210" s="23"/>
      <c r="D210" s="14"/>
      <c r="E210" s="14"/>
      <c r="F210" s="23"/>
      <c r="G210" s="14"/>
      <c r="H210" s="14"/>
      <c r="I210" s="14"/>
      <c r="J210" s="14"/>
      <c r="K210" s="14"/>
      <c r="L210" s="27"/>
      <c r="M210" s="28"/>
      <c r="N210" s="24"/>
      <c r="O210" s="28"/>
      <c r="P210" s="26"/>
      <c r="Q210" s="14"/>
      <c r="R210" s="14"/>
      <c r="S210" s="19" t="str">
        <f aca="false">IF(A210="","",IF(H210="",A210,A210&amp;" · "&amp;H210))</f>
        <v/>
      </c>
    </row>
    <row r="211" customFormat="false" ht="15" hidden="false" customHeight="false" outlineLevel="0" collapsed="false">
      <c r="A211" s="14"/>
      <c r="B211" s="26"/>
      <c r="C211" s="23"/>
      <c r="D211" s="14"/>
      <c r="E211" s="14"/>
      <c r="F211" s="23"/>
      <c r="G211" s="14"/>
      <c r="H211" s="14"/>
      <c r="I211" s="14"/>
      <c r="J211" s="14"/>
      <c r="K211" s="14"/>
      <c r="L211" s="27"/>
      <c r="M211" s="28"/>
      <c r="N211" s="24"/>
      <c r="O211" s="28"/>
      <c r="P211" s="26"/>
      <c r="Q211" s="14"/>
      <c r="R211" s="14"/>
      <c r="S211" s="19" t="str">
        <f aca="false">IF(A211="","",IF(H211="",A211,A211&amp;" · "&amp;H211))</f>
        <v/>
      </c>
    </row>
    <row r="212" customFormat="false" ht="15" hidden="false" customHeight="false" outlineLevel="0" collapsed="false">
      <c r="A212" s="14"/>
      <c r="B212" s="26"/>
      <c r="C212" s="23"/>
      <c r="D212" s="14"/>
      <c r="E212" s="14"/>
      <c r="F212" s="23"/>
      <c r="G212" s="14"/>
      <c r="H212" s="14"/>
      <c r="I212" s="14"/>
      <c r="J212" s="14"/>
      <c r="K212" s="14"/>
      <c r="L212" s="27"/>
      <c r="M212" s="28"/>
      <c r="N212" s="24"/>
      <c r="O212" s="28"/>
      <c r="P212" s="26"/>
      <c r="Q212" s="14"/>
      <c r="R212" s="14"/>
      <c r="S212" s="19" t="str">
        <f aca="false">IF(A212="","",IF(H212="",A212,A212&amp;" · "&amp;H212))</f>
        <v/>
      </c>
    </row>
    <row r="213" customFormat="false" ht="15" hidden="false" customHeight="false" outlineLevel="0" collapsed="false">
      <c r="A213" s="14"/>
      <c r="B213" s="26"/>
      <c r="C213" s="23"/>
      <c r="D213" s="14"/>
      <c r="E213" s="14"/>
      <c r="F213" s="23"/>
      <c r="G213" s="14"/>
      <c r="H213" s="14"/>
      <c r="I213" s="14"/>
      <c r="J213" s="14"/>
      <c r="K213" s="14"/>
      <c r="L213" s="27"/>
      <c r="M213" s="28"/>
      <c r="N213" s="24"/>
      <c r="O213" s="28"/>
      <c r="P213" s="26"/>
      <c r="Q213" s="14"/>
      <c r="R213" s="14"/>
      <c r="S213" s="19" t="str">
        <f aca="false">IF(A213="","",IF(H213="",A213,A213&amp;" · "&amp;H213))</f>
        <v/>
      </c>
    </row>
    <row r="214" customFormat="false" ht="15" hidden="false" customHeight="false" outlineLevel="0" collapsed="false">
      <c r="A214" s="14"/>
      <c r="B214" s="26"/>
      <c r="C214" s="23"/>
      <c r="D214" s="14"/>
      <c r="E214" s="14"/>
      <c r="F214" s="23"/>
      <c r="G214" s="14"/>
      <c r="H214" s="14"/>
      <c r="I214" s="14"/>
      <c r="J214" s="14"/>
      <c r="K214" s="14"/>
      <c r="L214" s="27"/>
      <c r="M214" s="28"/>
      <c r="N214" s="24"/>
      <c r="O214" s="28"/>
      <c r="P214" s="26"/>
      <c r="Q214" s="14"/>
      <c r="R214" s="14"/>
      <c r="S214" s="19" t="str">
        <f aca="false">IF(A214="","",IF(H214="",A214,A214&amp;" · "&amp;H214))</f>
        <v/>
      </c>
    </row>
    <row r="215" customFormat="false" ht="15" hidden="false" customHeight="false" outlineLevel="0" collapsed="false">
      <c r="A215" s="14"/>
      <c r="B215" s="26"/>
      <c r="C215" s="23"/>
      <c r="D215" s="14"/>
      <c r="E215" s="14"/>
      <c r="F215" s="23"/>
      <c r="G215" s="14"/>
      <c r="H215" s="14"/>
      <c r="I215" s="14"/>
      <c r="J215" s="14"/>
      <c r="K215" s="14"/>
      <c r="L215" s="27"/>
      <c r="M215" s="28"/>
      <c r="N215" s="24"/>
      <c r="O215" s="28"/>
      <c r="P215" s="26"/>
      <c r="Q215" s="14"/>
      <c r="R215" s="14"/>
      <c r="S215" s="19" t="str">
        <f aca="false">IF(A215="","",IF(H215="",A215,A215&amp;" · "&amp;H215))</f>
        <v/>
      </c>
    </row>
    <row r="216" customFormat="false" ht="15" hidden="false" customHeight="false" outlineLevel="0" collapsed="false">
      <c r="A216" s="14"/>
      <c r="B216" s="26"/>
      <c r="C216" s="23"/>
      <c r="D216" s="14"/>
      <c r="E216" s="14"/>
      <c r="F216" s="23"/>
      <c r="G216" s="14"/>
      <c r="H216" s="14"/>
      <c r="I216" s="14"/>
      <c r="J216" s="14"/>
      <c r="K216" s="14"/>
      <c r="L216" s="27"/>
      <c r="M216" s="28"/>
      <c r="N216" s="24"/>
      <c r="O216" s="28"/>
      <c r="P216" s="26"/>
      <c r="Q216" s="14"/>
      <c r="R216" s="14"/>
      <c r="S216" s="19" t="str">
        <f aca="false">IF(A216="","",IF(H216="",A216,A216&amp;" · "&amp;H216))</f>
        <v/>
      </c>
    </row>
    <row r="217" customFormat="false" ht="15" hidden="false" customHeight="false" outlineLevel="0" collapsed="false">
      <c r="A217" s="14"/>
      <c r="B217" s="26"/>
      <c r="C217" s="23"/>
      <c r="D217" s="14"/>
      <c r="E217" s="14"/>
      <c r="F217" s="23"/>
      <c r="G217" s="14"/>
      <c r="H217" s="14"/>
      <c r="I217" s="14"/>
      <c r="J217" s="14"/>
      <c r="K217" s="14"/>
      <c r="L217" s="27"/>
      <c r="M217" s="28"/>
      <c r="N217" s="24"/>
      <c r="O217" s="28"/>
      <c r="P217" s="26"/>
      <c r="Q217" s="14"/>
      <c r="R217" s="14"/>
      <c r="S217" s="19" t="str">
        <f aca="false">IF(A217="","",IF(H217="",A217,A217&amp;" · "&amp;H217))</f>
        <v/>
      </c>
    </row>
    <row r="218" customFormat="false" ht="15" hidden="false" customHeight="false" outlineLevel="0" collapsed="false">
      <c r="A218" s="14"/>
      <c r="B218" s="26"/>
      <c r="C218" s="23"/>
      <c r="D218" s="14"/>
      <c r="E218" s="14"/>
      <c r="F218" s="23"/>
      <c r="G218" s="14"/>
      <c r="H218" s="14"/>
      <c r="I218" s="14"/>
      <c r="J218" s="14"/>
      <c r="K218" s="14"/>
      <c r="L218" s="27"/>
      <c r="M218" s="28"/>
      <c r="N218" s="24"/>
      <c r="O218" s="28"/>
      <c r="P218" s="26"/>
      <c r="Q218" s="14"/>
      <c r="R218" s="14"/>
      <c r="S218" s="19" t="str">
        <f aca="false">IF(A218="","",IF(H218="",A218,A218&amp;" · "&amp;H218))</f>
        <v/>
      </c>
    </row>
    <row r="219" customFormat="false" ht="15" hidden="false" customHeight="false" outlineLevel="0" collapsed="false">
      <c r="A219" s="14"/>
      <c r="B219" s="26"/>
      <c r="C219" s="23"/>
      <c r="D219" s="14"/>
      <c r="E219" s="14"/>
      <c r="F219" s="23"/>
      <c r="G219" s="14"/>
      <c r="H219" s="14"/>
      <c r="I219" s="14"/>
      <c r="J219" s="14"/>
      <c r="K219" s="14"/>
      <c r="L219" s="27"/>
      <c r="M219" s="28"/>
      <c r="N219" s="24"/>
      <c r="O219" s="28"/>
      <c r="P219" s="26"/>
      <c r="Q219" s="14"/>
      <c r="R219" s="14"/>
      <c r="S219" s="19" t="str">
        <f aca="false">IF(A219="","",IF(H219="",A219,A219&amp;" · "&amp;H219))</f>
        <v/>
      </c>
    </row>
    <row r="220" customFormat="false" ht="15" hidden="false" customHeight="false" outlineLevel="0" collapsed="false">
      <c r="A220" s="14"/>
      <c r="B220" s="26"/>
      <c r="C220" s="23"/>
      <c r="D220" s="14"/>
      <c r="E220" s="14"/>
      <c r="F220" s="23"/>
      <c r="G220" s="14"/>
      <c r="H220" s="14"/>
      <c r="I220" s="14"/>
      <c r="J220" s="14"/>
      <c r="K220" s="14"/>
      <c r="L220" s="27"/>
      <c r="M220" s="28"/>
      <c r="N220" s="24"/>
      <c r="O220" s="28"/>
      <c r="P220" s="26"/>
      <c r="Q220" s="14"/>
      <c r="R220" s="14"/>
      <c r="S220" s="19" t="str">
        <f aca="false">IF(A220="","",IF(H220="",A220,A220&amp;" · "&amp;H220))</f>
        <v/>
      </c>
    </row>
    <row r="221" customFormat="false" ht="15" hidden="false" customHeight="false" outlineLevel="0" collapsed="false">
      <c r="A221" s="14"/>
      <c r="B221" s="26"/>
      <c r="C221" s="23"/>
      <c r="D221" s="14"/>
      <c r="E221" s="14"/>
      <c r="F221" s="23"/>
      <c r="G221" s="14"/>
      <c r="H221" s="14"/>
      <c r="I221" s="14"/>
      <c r="J221" s="14"/>
      <c r="K221" s="14"/>
      <c r="L221" s="27"/>
      <c r="M221" s="28"/>
      <c r="N221" s="24"/>
      <c r="O221" s="28"/>
      <c r="P221" s="26"/>
      <c r="Q221" s="14"/>
      <c r="R221" s="14"/>
      <c r="S221" s="19" t="str">
        <f aca="false">IF(A221="","",IF(H221="",A221,A221&amp;" · "&amp;H221))</f>
        <v/>
      </c>
    </row>
    <row r="222" customFormat="false" ht="15" hidden="false" customHeight="false" outlineLevel="0" collapsed="false">
      <c r="A222" s="14"/>
      <c r="B222" s="26"/>
      <c r="C222" s="23"/>
      <c r="D222" s="14"/>
      <c r="E222" s="14"/>
      <c r="F222" s="23"/>
      <c r="G222" s="14"/>
      <c r="H222" s="14"/>
      <c r="I222" s="14"/>
      <c r="J222" s="14"/>
      <c r="K222" s="14"/>
      <c r="L222" s="27"/>
      <c r="M222" s="28"/>
      <c r="N222" s="24"/>
      <c r="O222" s="28"/>
      <c r="P222" s="26"/>
      <c r="Q222" s="14"/>
      <c r="R222" s="14"/>
      <c r="S222" s="19" t="str">
        <f aca="false">IF(A222="","",IF(H222="",A222,A222&amp;" · "&amp;H222))</f>
        <v/>
      </c>
    </row>
    <row r="223" customFormat="false" ht="15" hidden="false" customHeight="false" outlineLevel="0" collapsed="false">
      <c r="A223" s="14"/>
      <c r="B223" s="26"/>
      <c r="C223" s="23"/>
      <c r="D223" s="14"/>
      <c r="E223" s="14"/>
      <c r="F223" s="23"/>
      <c r="G223" s="14"/>
      <c r="H223" s="14"/>
      <c r="I223" s="14"/>
      <c r="J223" s="14"/>
      <c r="K223" s="14"/>
      <c r="L223" s="27"/>
      <c r="M223" s="28"/>
      <c r="N223" s="24"/>
      <c r="O223" s="28"/>
      <c r="P223" s="26"/>
      <c r="Q223" s="14"/>
      <c r="R223" s="14"/>
      <c r="S223" s="19" t="str">
        <f aca="false">IF(A223="","",IF(H223="",A223,A223&amp;" · "&amp;H223))</f>
        <v/>
      </c>
    </row>
    <row r="224" customFormat="false" ht="15" hidden="false" customHeight="false" outlineLevel="0" collapsed="false">
      <c r="A224" s="14"/>
      <c r="B224" s="26"/>
      <c r="C224" s="23"/>
      <c r="D224" s="14"/>
      <c r="E224" s="14"/>
      <c r="F224" s="23"/>
      <c r="G224" s="14"/>
      <c r="H224" s="14"/>
      <c r="I224" s="14"/>
      <c r="J224" s="14"/>
      <c r="K224" s="14"/>
      <c r="L224" s="27"/>
      <c r="M224" s="28"/>
      <c r="N224" s="24"/>
      <c r="O224" s="28"/>
      <c r="P224" s="26"/>
      <c r="Q224" s="14"/>
      <c r="R224" s="14"/>
      <c r="S224" s="19" t="str">
        <f aca="false">IF(A224="","",IF(H224="",A224,A224&amp;" · "&amp;H224))</f>
        <v/>
      </c>
    </row>
    <row r="225" customFormat="false" ht="15" hidden="false" customHeight="false" outlineLevel="0" collapsed="false">
      <c r="A225" s="14"/>
      <c r="B225" s="26"/>
      <c r="C225" s="23"/>
      <c r="D225" s="14"/>
      <c r="E225" s="14"/>
      <c r="F225" s="23"/>
      <c r="G225" s="14"/>
      <c r="H225" s="14"/>
      <c r="I225" s="14"/>
      <c r="J225" s="14"/>
      <c r="K225" s="14"/>
      <c r="L225" s="27"/>
      <c r="M225" s="28"/>
      <c r="N225" s="24"/>
      <c r="O225" s="28"/>
      <c r="P225" s="26"/>
      <c r="Q225" s="14"/>
      <c r="R225" s="14"/>
      <c r="S225" s="19" t="str">
        <f aca="false">IF(A225="","",IF(H225="",A225,A225&amp;" · "&amp;H225))</f>
        <v/>
      </c>
    </row>
    <row r="226" customFormat="false" ht="15" hidden="false" customHeight="false" outlineLevel="0" collapsed="false">
      <c r="A226" s="14"/>
      <c r="B226" s="26"/>
      <c r="C226" s="23"/>
      <c r="D226" s="14"/>
      <c r="E226" s="14"/>
      <c r="F226" s="23"/>
      <c r="G226" s="14"/>
      <c r="H226" s="14"/>
      <c r="I226" s="14"/>
      <c r="J226" s="14"/>
      <c r="K226" s="14"/>
      <c r="L226" s="27"/>
      <c r="M226" s="28"/>
      <c r="N226" s="24"/>
      <c r="O226" s="28"/>
      <c r="P226" s="26"/>
      <c r="Q226" s="14"/>
      <c r="R226" s="14"/>
      <c r="S226" s="19" t="str">
        <f aca="false">IF(A226="","",IF(H226="",A226,A226&amp;" · "&amp;H226))</f>
        <v/>
      </c>
    </row>
    <row r="227" customFormat="false" ht="15" hidden="false" customHeight="false" outlineLevel="0" collapsed="false">
      <c r="A227" s="14"/>
      <c r="B227" s="26"/>
      <c r="C227" s="23"/>
      <c r="D227" s="14"/>
      <c r="E227" s="14"/>
      <c r="F227" s="23"/>
      <c r="G227" s="14"/>
      <c r="H227" s="14"/>
      <c r="I227" s="14"/>
      <c r="J227" s="14"/>
      <c r="K227" s="14"/>
      <c r="L227" s="27"/>
      <c r="M227" s="28"/>
      <c r="N227" s="24"/>
      <c r="O227" s="28"/>
      <c r="P227" s="26"/>
      <c r="Q227" s="14"/>
      <c r="R227" s="14"/>
      <c r="S227" s="19" t="str">
        <f aca="false">IF(A227="","",IF(H227="",A227,A227&amp;" · "&amp;H227))</f>
        <v/>
      </c>
    </row>
    <row r="228" customFormat="false" ht="15" hidden="false" customHeight="false" outlineLevel="0" collapsed="false">
      <c r="A228" s="14"/>
      <c r="B228" s="26"/>
      <c r="C228" s="23"/>
      <c r="D228" s="14"/>
      <c r="E228" s="14"/>
      <c r="F228" s="23"/>
      <c r="G228" s="14"/>
      <c r="H228" s="14"/>
      <c r="I228" s="14"/>
      <c r="J228" s="14"/>
      <c r="K228" s="14"/>
      <c r="L228" s="27"/>
      <c r="M228" s="28"/>
      <c r="N228" s="24"/>
      <c r="O228" s="28"/>
      <c r="P228" s="26"/>
      <c r="Q228" s="14"/>
      <c r="R228" s="14"/>
      <c r="S228" s="19" t="str">
        <f aca="false">IF(A228="","",IF(H228="",A228,A228&amp;" · "&amp;H228))</f>
        <v/>
      </c>
    </row>
    <row r="229" customFormat="false" ht="15" hidden="false" customHeight="false" outlineLevel="0" collapsed="false">
      <c r="A229" s="14"/>
      <c r="B229" s="26"/>
      <c r="C229" s="23"/>
      <c r="D229" s="14"/>
      <c r="E229" s="14"/>
      <c r="F229" s="23"/>
      <c r="G229" s="14"/>
      <c r="H229" s="14"/>
      <c r="I229" s="14"/>
      <c r="J229" s="14"/>
      <c r="K229" s="14"/>
      <c r="L229" s="27"/>
      <c r="M229" s="28"/>
      <c r="N229" s="24"/>
      <c r="O229" s="28"/>
      <c r="P229" s="26"/>
      <c r="Q229" s="14"/>
      <c r="R229" s="14"/>
      <c r="S229" s="19" t="str">
        <f aca="false">IF(A229="","",IF(H229="",A229,A229&amp;" · "&amp;H229))</f>
        <v/>
      </c>
    </row>
    <row r="230" customFormat="false" ht="15" hidden="false" customHeight="false" outlineLevel="0" collapsed="false">
      <c r="A230" s="14"/>
      <c r="B230" s="26"/>
      <c r="C230" s="23"/>
      <c r="D230" s="14"/>
      <c r="E230" s="14"/>
      <c r="F230" s="23"/>
      <c r="G230" s="14"/>
      <c r="H230" s="14"/>
      <c r="I230" s="14"/>
      <c r="J230" s="14"/>
      <c r="K230" s="14"/>
      <c r="L230" s="27"/>
      <c r="M230" s="28"/>
      <c r="N230" s="24"/>
      <c r="O230" s="28"/>
      <c r="P230" s="26"/>
      <c r="Q230" s="14"/>
      <c r="R230" s="14"/>
      <c r="S230" s="19" t="str">
        <f aca="false">IF(A230="","",IF(H230="",A230,A230&amp;" · "&amp;H230))</f>
        <v/>
      </c>
    </row>
    <row r="231" customFormat="false" ht="15" hidden="false" customHeight="false" outlineLevel="0" collapsed="false">
      <c r="A231" s="14"/>
      <c r="B231" s="26"/>
      <c r="C231" s="23"/>
      <c r="D231" s="14"/>
      <c r="E231" s="14"/>
      <c r="F231" s="23"/>
      <c r="G231" s="14"/>
      <c r="H231" s="14"/>
      <c r="I231" s="14"/>
      <c r="J231" s="14"/>
      <c r="K231" s="14"/>
      <c r="L231" s="27"/>
      <c r="M231" s="28"/>
      <c r="N231" s="24"/>
      <c r="O231" s="28"/>
      <c r="P231" s="26"/>
      <c r="Q231" s="14"/>
      <c r="R231" s="14"/>
      <c r="S231" s="19" t="str">
        <f aca="false">IF(A231="","",IF(H231="",A231,A231&amp;" · "&amp;H231))</f>
        <v/>
      </c>
    </row>
    <row r="232" customFormat="false" ht="15" hidden="false" customHeight="false" outlineLevel="0" collapsed="false">
      <c r="A232" s="14"/>
      <c r="B232" s="26"/>
      <c r="C232" s="23"/>
      <c r="D232" s="14"/>
      <c r="E232" s="14"/>
      <c r="F232" s="23"/>
      <c r="G232" s="14"/>
      <c r="H232" s="14"/>
      <c r="I232" s="14"/>
      <c r="J232" s="14"/>
      <c r="K232" s="14"/>
      <c r="L232" s="27"/>
      <c r="M232" s="28"/>
      <c r="N232" s="24"/>
      <c r="O232" s="28"/>
      <c r="P232" s="26"/>
      <c r="Q232" s="14"/>
      <c r="R232" s="14"/>
      <c r="S232" s="19" t="str">
        <f aca="false">IF(A232="","",IF(H232="",A232,A232&amp;" · "&amp;H232))</f>
        <v/>
      </c>
    </row>
    <row r="233" customFormat="false" ht="15" hidden="false" customHeight="false" outlineLevel="0" collapsed="false">
      <c r="A233" s="14"/>
      <c r="B233" s="26"/>
      <c r="C233" s="23"/>
      <c r="D233" s="14"/>
      <c r="E233" s="14"/>
      <c r="F233" s="23"/>
      <c r="G233" s="14"/>
      <c r="H233" s="14"/>
      <c r="I233" s="14"/>
      <c r="J233" s="14"/>
      <c r="K233" s="14"/>
      <c r="L233" s="27"/>
      <c r="M233" s="28"/>
      <c r="N233" s="24"/>
      <c r="O233" s="28"/>
      <c r="P233" s="26"/>
      <c r="Q233" s="14"/>
      <c r="R233" s="14"/>
      <c r="S233" s="19" t="str">
        <f aca="false">IF(A233="","",IF(H233="",A233,A233&amp;" · "&amp;H233))</f>
        <v/>
      </c>
    </row>
    <row r="234" customFormat="false" ht="15" hidden="false" customHeight="false" outlineLevel="0" collapsed="false">
      <c r="A234" s="14"/>
      <c r="B234" s="26"/>
      <c r="C234" s="23"/>
      <c r="D234" s="14"/>
      <c r="E234" s="14"/>
      <c r="F234" s="23"/>
      <c r="G234" s="14"/>
      <c r="H234" s="14"/>
      <c r="I234" s="14"/>
      <c r="J234" s="14"/>
      <c r="K234" s="14"/>
      <c r="L234" s="27"/>
      <c r="M234" s="28"/>
      <c r="N234" s="24"/>
      <c r="O234" s="28"/>
      <c r="P234" s="26"/>
      <c r="Q234" s="14"/>
      <c r="R234" s="14"/>
      <c r="S234" s="19" t="str">
        <f aca="false">IF(A234="","",IF(H234="",A234,A234&amp;" · "&amp;H234))</f>
        <v/>
      </c>
    </row>
    <row r="235" customFormat="false" ht="15" hidden="false" customHeight="false" outlineLevel="0" collapsed="false">
      <c r="A235" s="14"/>
      <c r="B235" s="26"/>
      <c r="C235" s="23"/>
      <c r="D235" s="14"/>
      <c r="E235" s="14"/>
      <c r="F235" s="23"/>
      <c r="G235" s="14"/>
      <c r="H235" s="14"/>
      <c r="I235" s="14"/>
      <c r="J235" s="14"/>
      <c r="K235" s="14"/>
      <c r="L235" s="27"/>
      <c r="M235" s="28"/>
      <c r="N235" s="24"/>
      <c r="O235" s="28"/>
      <c r="P235" s="26"/>
      <c r="Q235" s="14"/>
      <c r="R235" s="14"/>
      <c r="S235" s="19" t="str">
        <f aca="false">IF(A235="","",IF(H235="",A235,A235&amp;" · "&amp;H235))</f>
        <v/>
      </c>
    </row>
    <row r="236" customFormat="false" ht="15" hidden="false" customHeight="false" outlineLevel="0" collapsed="false">
      <c r="A236" s="14"/>
      <c r="B236" s="26"/>
      <c r="C236" s="23"/>
      <c r="D236" s="14"/>
      <c r="E236" s="14"/>
      <c r="F236" s="23"/>
      <c r="G236" s="14"/>
      <c r="H236" s="14"/>
      <c r="I236" s="14"/>
      <c r="J236" s="14"/>
      <c r="K236" s="14"/>
      <c r="L236" s="27"/>
      <c r="M236" s="28"/>
      <c r="N236" s="24"/>
      <c r="O236" s="28"/>
      <c r="P236" s="26"/>
      <c r="Q236" s="14"/>
      <c r="R236" s="14"/>
      <c r="S236" s="19" t="str">
        <f aca="false">IF(A236="","",IF(H236="",A236,A236&amp;" · "&amp;H236))</f>
        <v/>
      </c>
    </row>
    <row r="237" customFormat="false" ht="15" hidden="false" customHeight="false" outlineLevel="0" collapsed="false">
      <c r="A237" s="14"/>
      <c r="B237" s="26"/>
      <c r="C237" s="23"/>
      <c r="D237" s="14"/>
      <c r="E237" s="14"/>
      <c r="F237" s="23"/>
      <c r="G237" s="14"/>
      <c r="H237" s="14"/>
      <c r="I237" s="14"/>
      <c r="J237" s="14"/>
      <c r="K237" s="14"/>
      <c r="L237" s="27"/>
      <c r="M237" s="28"/>
      <c r="N237" s="24"/>
      <c r="O237" s="28"/>
      <c r="P237" s="26"/>
      <c r="Q237" s="14"/>
      <c r="R237" s="14"/>
      <c r="S237" s="19" t="str">
        <f aca="false">IF(A237="","",IF(H237="",A237,A237&amp;" · "&amp;H237))</f>
        <v/>
      </c>
    </row>
    <row r="238" customFormat="false" ht="15" hidden="false" customHeight="false" outlineLevel="0" collapsed="false">
      <c r="A238" s="14"/>
      <c r="B238" s="26"/>
      <c r="C238" s="23"/>
      <c r="D238" s="14"/>
      <c r="E238" s="14"/>
      <c r="F238" s="23"/>
      <c r="G238" s="14"/>
      <c r="H238" s="14"/>
      <c r="I238" s="14"/>
      <c r="J238" s="14"/>
      <c r="K238" s="14"/>
      <c r="L238" s="27"/>
      <c r="M238" s="28"/>
      <c r="N238" s="24"/>
      <c r="O238" s="28"/>
      <c r="P238" s="26"/>
      <c r="Q238" s="14"/>
      <c r="R238" s="14"/>
      <c r="S238" s="19" t="str">
        <f aca="false">IF(A238="","",IF(H238="",A238,A238&amp;" · "&amp;H238))</f>
        <v/>
      </c>
    </row>
    <row r="239" customFormat="false" ht="15" hidden="false" customHeight="false" outlineLevel="0" collapsed="false">
      <c r="A239" s="14"/>
      <c r="B239" s="26"/>
      <c r="C239" s="23"/>
      <c r="D239" s="14"/>
      <c r="E239" s="14"/>
      <c r="F239" s="23"/>
      <c r="G239" s="14"/>
      <c r="H239" s="14"/>
      <c r="I239" s="14"/>
      <c r="J239" s="14"/>
      <c r="K239" s="14"/>
      <c r="L239" s="27"/>
      <c r="M239" s="28"/>
      <c r="N239" s="24"/>
      <c r="O239" s="28"/>
      <c r="P239" s="26"/>
      <c r="Q239" s="14"/>
      <c r="R239" s="14"/>
      <c r="S239" s="19" t="str">
        <f aca="false">IF(A239="","",IF(H239="",A239,A239&amp;" · "&amp;H239))</f>
        <v/>
      </c>
    </row>
    <row r="240" customFormat="false" ht="15" hidden="false" customHeight="false" outlineLevel="0" collapsed="false">
      <c r="A240" s="14"/>
      <c r="B240" s="26"/>
      <c r="C240" s="23"/>
      <c r="D240" s="14"/>
      <c r="E240" s="14"/>
      <c r="F240" s="23"/>
      <c r="G240" s="14"/>
      <c r="H240" s="14"/>
      <c r="I240" s="14"/>
      <c r="J240" s="14"/>
      <c r="K240" s="14"/>
      <c r="L240" s="27"/>
      <c r="M240" s="28"/>
      <c r="N240" s="24"/>
      <c r="O240" s="28"/>
      <c r="P240" s="26"/>
      <c r="Q240" s="14"/>
      <c r="R240" s="14"/>
      <c r="S240" s="19" t="str">
        <f aca="false">IF(A240="","",IF(H240="",A240,A240&amp;" · "&amp;H240))</f>
        <v/>
      </c>
    </row>
    <row r="241" customFormat="false" ht="15" hidden="false" customHeight="false" outlineLevel="0" collapsed="false">
      <c r="A241" s="14"/>
      <c r="B241" s="26"/>
      <c r="C241" s="23"/>
      <c r="D241" s="14"/>
      <c r="E241" s="14"/>
      <c r="F241" s="23"/>
      <c r="G241" s="14"/>
      <c r="H241" s="14"/>
      <c r="I241" s="14"/>
      <c r="J241" s="14"/>
      <c r="K241" s="14"/>
      <c r="L241" s="27"/>
      <c r="M241" s="28"/>
      <c r="N241" s="24"/>
      <c r="O241" s="28"/>
      <c r="P241" s="26"/>
      <c r="Q241" s="14"/>
      <c r="R241" s="14"/>
      <c r="S241" s="19" t="str">
        <f aca="false">IF(A241="","",IF(H241="",A241,A241&amp;" · "&amp;H241))</f>
        <v/>
      </c>
    </row>
    <row r="242" customFormat="false" ht="15" hidden="false" customHeight="false" outlineLevel="0" collapsed="false">
      <c r="A242" s="14"/>
      <c r="B242" s="26"/>
      <c r="C242" s="23"/>
      <c r="D242" s="14"/>
      <c r="E242" s="14"/>
      <c r="F242" s="23"/>
      <c r="G242" s="14"/>
      <c r="H242" s="14"/>
      <c r="I242" s="14"/>
      <c r="J242" s="14"/>
      <c r="K242" s="14"/>
      <c r="L242" s="27"/>
      <c r="M242" s="28"/>
      <c r="N242" s="24"/>
      <c r="O242" s="28"/>
      <c r="P242" s="26"/>
      <c r="Q242" s="14"/>
      <c r="R242" s="14"/>
      <c r="S242" s="19" t="str">
        <f aca="false">IF(A242="","",IF(H242="",A242,A242&amp;" · "&amp;H242))</f>
        <v/>
      </c>
    </row>
    <row r="243" customFormat="false" ht="15" hidden="false" customHeight="false" outlineLevel="0" collapsed="false">
      <c r="A243" s="14"/>
      <c r="B243" s="26"/>
      <c r="C243" s="23"/>
      <c r="D243" s="14"/>
      <c r="E243" s="14"/>
      <c r="F243" s="23"/>
      <c r="G243" s="14"/>
      <c r="H243" s="14"/>
      <c r="I243" s="14"/>
      <c r="J243" s="14"/>
      <c r="K243" s="14"/>
      <c r="L243" s="27"/>
      <c r="M243" s="28"/>
      <c r="N243" s="24"/>
      <c r="O243" s="28"/>
      <c r="P243" s="26"/>
      <c r="Q243" s="14"/>
      <c r="R243" s="14"/>
      <c r="S243" s="19" t="str">
        <f aca="false">IF(A243="","",IF(H243="",A243,A243&amp;" · "&amp;H243))</f>
        <v/>
      </c>
    </row>
    <row r="244" customFormat="false" ht="15" hidden="false" customHeight="false" outlineLevel="0" collapsed="false">
      <c r="A244" s="14"/>
      <c r="B244" s="26"/>
      <c r="C244" s="23"/>
      <c r="D244" s="14"/>
      <c r="E244" s="14"/>
      <c r="F244" s="23"/>
      <c r="G244" s="14"/>
      <c r="H244" s="14"/>
      <c r="I244" s="14"/>
      <c r="J244" s="14"/>
      <c r="K244" s="14"/>
      <c r="L244" s="27"/>
      <c r="M244" s="28"/>
      <c r="N244" s="24"/>
      <c r="O244" s="28"/>
      <c r="P244" s="26"/>
      <c r="Q244" s="14"/>
      <c r="R244" s="14"/>
      <c r="S244" s="19" t="str">
        <f aca="false">IF(A244="","",IF(H244="",A244,A244&amp;" · "&amp;H244))</f>
        <v/>
      </c>
    </row>
    <row r="245" customFormat="false" ht="15" hidden="false" customHeight="false" outlineLevel="0" collapsed="false">
      <c r="A245" s="14"/>
      <c r="B245" s="26"/>
      <c r="C245" s="23"/>
      <c r="D245" s="14"/>
      <c r="E245" s="14"/>
      <c r="F245" s="23"/>
      <c r="G245" s="14"/>
      <c r="H245" s="14"/>
      <c r="I245" s="14"/>
      <c r="J245" s="14"/>
      <c r="K245" s="14"/>
      <c r="L245" s="27"/>
      <c r="M245" s="28"/>
      <c r="N245" s="24"/>
      <c r="O245" s="28"/>
      <c r="P245" s="26"/>
      <c r="Q245" s="14"/>
      <c r="R245" s="14"/>
      <c r="S245" s="19" t="str">
        <f aca="false">IF(A245="","",IF(H245="",A245,A245&amp;" · "&amp;H245))</f>
        <v/>
      </c>
    </row>
    <row r="246" customFormat="false" ht="15" hidden="false" customHeight="false" outlineLevel="0" collapsed="false">
      <c r="A246" s="14"/>
      <c r="B246" s="26"/>
      <c r="C246" s="23"/>
      <c r="D246" s="14"/>
      <c r="E246" s="14"/>
      <c r="F246" s="23"/>
      <c r="G246" s="14"/>
      <c r="H246" s="14"/>
      <c r="I246" s="14"/>
      <c r="J246" s="14"/>
      <c r="K246" s="14"/>
      <c r="L246" s="27"/>
      <c r="M246" s="28"/>
      <c r="N246" s="24"/>
      <c r="O246" s="28"/>
      <c r="P246" s="26"/>
      <c r="Q246" s="14"/>
      <c r="R246" s="14"/>
      <c r="S246" s="19" t="str">
        <f aca="false">IF(A246="","",IF(H246="",A246,A246&amp;" · "&amp;H246))</f>
        <v/>
      </c>
    </row>
    <row r="247" customFormat="false" ht="15" hidden="false" customHeight="false" outlineLevel="0" collapsed="false">
      <c r="A247" s="14"/>
      <c r="B247" s="26"/>
      <c r="C247" s="23"/>
      <c r="D247" s="14"/>
      <c r="E247" s="14"/>
      <c r="F247" s="23"/>
      <c r="G247" s="14"/>
      <c r="H247" s="14"/>
      <c r="I247" s="14"/>
      <c r="J247" s="14"/>
      <c r="K247" s="14"/>
      <c r="L247" s="27"/>
      <c r="M247" s="28"/>
      <c r="N247" s="24"/>
      <c r="O247" s="28"/>
      <c r="P247" s="26"/>
      <c r="Q247" s="14"/>
      <c r="R247" s="14"/>
      <c r="S247" s="19" t="str">
        <f aca="false">IF(A247="","",IF(H247="",A247,A247&amp;" · "&amp;H247))</f>
        <v/>
      </c>
    </row>
    <row r="248" customFormat="false" ht="15" hidden="false" customHeight="false" outlineLevel="0" collapsed="false">
      <c r="A248" s="14"/>
      <c r="B248" s="26"/>
      <c r="C248" s="23"/>
      <c r="D248" s="14"/>
      <c r="E248" s="14"/>
      <c r="F248" s="23"/>
      <c r="G248" s="14"/>
      <c r="H248" s="14"/>
      <c r="I248" s="14"/>
      <c r="J248" s="14"/>
      <c r="K248" s="14"/>
      <c r="L248" s="27"/>
      <c r="M248" s="28"/>
      <c r="N248" s="24"/>
      <c r="O248" s="28"/>
      <c r="P248" s="26"/>
      <c r="Q248" s="14"/>
      <c r="R248" s="14"/>
      <c r="S248" s="19" t="str">
        <f aca="false">IF(A248="","",IF(H248="",A248,A248&amp;" · "&amp;H248))</f>
        <v/>
      </c>
    </row>
    <row r="249" customFormat="false" ht="15" hidden="false" customHeight="false" outlineLevel="0" collapsed="false">
      <c r="A249" s="14"/>
      <c r="B249" s="26"/>
      <c r="C249" s="23"/>
      <c r="D249" s="14"/>
      <c r="E249" s="14"/>
      <c r="F249" s="23"/>
      <c r="G249" s="14"/>
      <c r="H249" s="14"/>
      <c r="I249" s="14"/>
      <c r="J249" s="14"/>
      <c r="K249" s="14"/>
      <c r="L249" s="27"/>
      <c r="M249" s="28"/>
      <c r="N249" s="24"/>
      <c r="O249" s="28"/>
      <c r="P249" s="26"/>
      <c r="Q249" s="14"/>
      <c r="R249" s="14"/>
      <c r="S249" s="19" t="str">
        <f aca="false">IF(A249="","",IF(H249="",A249,A249&amp;" · "&amp;H249))</f>
        <v/>
      </c>
    </row>
    <row r="250" customFormat="false" ht="15" hidden="false" customHeight="false" outlineLevel="0" collapsed="false">
      <c r="A250" s="14"/>
      <c r="B250" s="26"/>
      <c r="C250" s="23"/>
      <c r="D250" s="14"/>
      <c r="E250" s="14"/>
      <c r="F250" s="23"/>
      <c r="G250" s="14"/>
      <c r="H250" s="14"/>
      <c r="I250" s="14"/>
      <c r="J250" s="14"/>
      <c r="K250" s="14"/>
      <c r="L250" s="27"/>
      <c r="M250" s="28"/>
      <c r="N250" s="24"/>
      <c r="O250" s="28"/>
      <c r="P250" s="26"/>
      <c r="Q250" s="14"/>
      <c r="R250" s="14"/>
      <c r="S250" s="19" t="str">
        <f aca="false">IF(A250="","",IF(H250="",A250,A250&amp;" · "&amp;H250))</f>
        <v/>
      </c>
    </row>
    <row r="251" customFormat="false" ht="15" hidden="false" customHeight="false" outlineLevel="0" collapsed="false">
      <c r="A251" s="14"/>
      <c r="B251" s="26"/>
      <c r="C251" s="23"/>
      <c r="D251" s="14"/>
      <c r="E251" s="14"/>
      <c r="F251" s="23"/>
      <c r="G251" s="14"/>
      <c r="H251" s="14"/>
      <c r="I251" s="14"/>
      <c r="J251" s="14"/>
      <c r="K251" s="14"/>
      <c r="L251" s="27"/>
      <c r="M251" s="28"/>
      <c r="N251" s="24"/>
      <c r="O251" s="28"/>
      <c r="P251" s="26"/>
      <c r="Q251" s="14"/>
      <c r="R251" s="14"/>
      <c r="S251" s="19" t="str">
        <f aca="false">IF(A251="","",IF(H251="",A251,A251&amp;" · "&amp;H251))</f>
        <v/>
      </c>
    </row>
    <row r="252" customFormat="false" ht="15" hidden="false" customHeight="false" outlineLevel="0" collapsed="false">
      <c r="A252" s="14"/>
      <c r="B252" s="26"/>
      <c r="C252" s="23"/>
      <c r="D252" s="14"/>
      <c r="E252" s="14"/>
      <c r="F252" s="23"/>
      <c r="G252" s="14"/>
      <c r="H252" s="14"/>
      <c r="I252" s="14"/>
      <c r="J252" s="14"/>
      <c r="K252" s="14"/>
      <c r="L252" s="27"/>
      <c r="M252" s="28"/>
      <c r="N252" s="24"/>
      <c r="O252" s="28"/>
      <c r="P252" s="26"/>
      <c r="Q252" s="14"/>
      <c r="R252" s="14"/>
      <c r="S252" s="19" t="str">
        <f aca="false">IF(A252="","",IF(H252="",A252,A252&amp;" · "&amp;H252))</f>
        <v/>
      </c>
    </row>
    <row r="253" customFormat="false" ht="15" hidden="false" customHeight="false" outlineLevel="0" collapsed="false">
      <c r="A253" s="14"/>
      <c r="B253" s="26"/>
      <c r="C253" s="23"/>
      <c r="D253" s="14"/>
      <c r="E253" s="14"/>
      <c r="F253" s="23"/>
      <c r="G253" s="14"/>
      <c r="H253" s="14"/>
      <c r="I253" s="14"/>
      <c r="J253" s="14"/>
      <c r="K253" s="14"/>
      <c r="L253" s="27"/>
      <c r="M253" s="28"/>
      <c r="N253" s="24"/>
      <c r="O253" s="28"/>
      <c r="P253" s="26"/>
      <c r="Q253" s="14"/>
      <c r="R253" s="14"/>
      <c r="S253" s="19" t="str">
        <f aca="false">IF(A253="","",IF(H253="",A253,A253&amp;" · "&amp;H253))</f>
        <v/>
      </c>
    </row>
    <row r="254" customFormat="false" ht="15" hidden="false" customHeight="false" outlineLevel="0" collapsed="false">
      <c r="A254" s="14"/>
      <c r="B254" s="26"/>
      <c r="C254" s="23"/>
      <c r="D254" s="14"/>
      <c r="E254" s="14"/>
      <c r="F254" s="23"/>
      <c r="G254" s="14"/>
      <c r="H254" s="14"/>
      <c r="I254" s="14"/>
      <c r="J254" s="14"/>
      <c r="K254" s="14"/>
      <c r="L254" s="27"/>
      <c r="M254" s="28"/>
      <c r="N254" s="24"/>
      <c r="O254" s="28"/>
      <c r="P254" s="26"/>
      <c r="Q254" s="14"/>
      <c r="R254" s="14"/>
      <c r="S254" s="19" t="str">
        <f aca="false">IF(A254="","",IF(H254="",A254,A254&amp;" · "&amp;H254))</f>
        <v/>
      </c>
    </row>
    <row r="255" customFormat="false" ht="15" hidden="false" customHeight="false" outlineLevel="0" collapsed="false">
      <c r="A255" s="14"/>
      <c r="B255" s="26"/>
      <c r="C255" s="23"/>
      <c r="D255" s="14"/>
      <c r="E255" s="14"/>
      <c r="F255" s="23"/>
      <c r="G255" s="14"/>
      <c r="H255" s="14"/>
      <c r="I255" s="14"/>
      <c r="J255" s="14"/>
      <c r="K255" s="14"/>
      <c r="L255" s="27"/>
      <c r="M255" s="28"/>
      <c r="N255" s="24"/>
      <c r="O255" s="28"/>
      <c r="P255" s="26"/>
      <c r="Q255" s="14"/>
      <c r="R255" s="14"/>
      <c r="S255" s="19" t="str">
        <f aca="false">IF(A255="","",IF(H255="",A255,A255&amp;" · "&amp;H255))</f>
        <v/>
      </c>
    </row>
    <row r="256" customFormat="false" ht="15" hidden="false" customHeight="false" outlineLevel="0" collapsed="false">
      <c r="A256" s="14"/>
      <c r="B256" s="26"/>
      <c r="C256" s="23"/>
      <c r="D256" s="14"/>
      <c r="E256" s="14"/>
      <c r="F256" s="23"/>
      <c r="G256" s="14"/>
      <c r="H256" s="14"/>
      <c r="I256" s="14"/>
      <c r="J256" s="14"/>
      <c r="K256" s="14"/>
      <c r="L256" s="27"/>
      <c r="M256" s="28"/>
      <c r="N256" s="24"/>
      <c r="O256" s="28"/>
      <c r="P256" s="26"/>
      <c r="Q256" s="14"/>
      <c r="R256" s="14"/>
      <c r="S256" s="19" t="str">
        <f aca="false">IF(A256="","",IF(H256="",A256,A256&amp;" · "&amp;H256))</f>
        <v/>
      </c>
    </row>
    <row r="257" customFormat="false" ht="15" hidden="false" customHeight="false" outlineLevel="0" collapsed="false">
      <c r="A257" s="14"/>
      <c r="B257" s="26"/>
      <c r="C257" s="23"/>
      <c r="D257" s="14"/>
      <c r="E257" s="14"/>
      <c r="F257" s="23"/>
      <c r="G257" s="14"/>
      <c r="H257" s="14"/>
      <c r="I257" s="14"/>
      <c r="J257" s="14"/>
      <c r="K257" s="14"/>
      <c r="L257" s="27"/>
      <c r="M257" s="28"/>
      <c r="N257" s="24"/>
      <c r="O257" s="28"/>
      <c r="P257" s="26"/>
      <c r="Q257" s="14"/>
      <c r="R257" s="14"/>
      <c r="S257" s="19" t="str">
        <f aca="false">IF(A257="","",IF(H257="",A257,A257&amp;" · "&amp;H257))</f>
        <v/>
      </c>
    </row>
    <row r="258" customFormat="false" ht="15" hidden="false" customHeight="false" outlineLevel="0" collapsed="false">
      <c r="A258" s="14"/>
      <c r="B258" s="26"/>
      <c r="C258" s="23"/>
      <c r="D258" s="14"/>
      <c r="E258" s="14"/>
      <c r="F258" s="23"/>
      <c r="G258" s="14"/>
      <c r="H258" s="14"/>
      <c r="I258" s="14"/>
      <c r="J258" s="14"/>
      <c r="K258" s="14"/>
      <c r="L258" s="27"/>
      <c r="M258" s="28"/>
      <c r="N258" s="24"/>
      <c r="O258" s="28"/>
      <c r="P258" s="26"/>
      <c r="Q258" s="14"/>
      <c r="R258" s="14"/>
      <c r="S258" s="19" t="str">
        <f aca="false">IF(A258="","",IF(H258="",A258,A258&amp;" · "&amp;H258))</f>
        <v/>
      </c>
    </row>
    <row r="259" customFormat="false" ht="15" hidden="false" customHeight="false" outlineLevel="0" collapsed="false">
      <c r="A259" s="14"/>
      <c r="B259" s="26"/>
      <c r="C259" s="23"/>
      <c r="D259" s="14"/>
      <c r="E259" s="14"/>
      <c r="F259" s="23"/>
      <c r="G259" s="14"/>
      <c r="H259" s="14"/>
      <c r="I259" s="14"/>
      <c r="J259" s="14"/>
      <c r="K259" s="14"/>
      <c r="L259" s="27"/>
      <c r="M259" s="28"/>
      <c r="N259" s="24"/>
      <c r="O259" s="28"/>
      <c r="P259" s="26"/>
      <c r="Q259" s="14"/>
      <c r="R259" s="14"/>
      <c r="S259" s="19" t="str">
        <f aca="false">IF(A259="","",IF(H259="",A259,A259&amp;" · "&amp;H259))</f>
        <v/>
      </c>
    </row>
    <row r="260" customFormat="false" ht="15" hidden="false" customHeight="false" outlineLevel="0" collapsed="false">
      <c r="A260" s="14"/>
      <c r="B260" s="26"/>
      <c r="C260" s="23"/>
      <c r="D260" s="14"/>
      <c r="E260" s="14"/>
      <c r="F260" s="23"/>
      <c r="G260" s="14"/>
      <c r="H260" s="14"/>
      <c r="I260" s="14"/>
      <c r="J260" s="14"/>
      <c r="K260" s="14"/>
      <c r="L260" s="27"/>
      <c r="M260" s="28"/>
      <c r="N260" s="24"/>
      <c r="O260" s="28"/>
      <c r="P260" s="26"/>
      <c r="Q260" s="14"/>
      <c r="R260" s="14"/>
      <c r="S260" s="19" t="str">
        <f aca="false">IF(A260="","",IF(H260="",A260,A260&amp;" · "&amp;H260))</f>
        <v/>
      </c>
    </row>
    <row r="261" customFormat="false" ht="15" hidden="false" customHeight="false" outlineLevel="0" collapsed="false">
      <c r="A261" s="14"/>
      <c r="B261" s="26"/>
      <c r="C261" s="23"/>
      <c r="D261" s="14"/>
      <c r="E261" s="14"/>
      <c r="F261" s="23"/>
      <c r="G261" s="14"/>
      <c r="H261" s="14"/>
      <c r="I261" s="14"/>
      <c r="J261" s="14"/>
      <c r="K261" s="14"/>
      <c r="L261" s="27"/>
      <c r="M261" s="28"/>
      <c r="N261" s="24"/>
      <c r="O261" s="28"/>
      <c r="P261" s="26"/>
      <c r="Q261" s="14"/>
      <c r="R261" s="14"/>
      <c r="S261" s="19" t="str">
        <f aca="false">IF(A261="","",IF(H261="",A261,A261&amp;" · "&amp;H261))</f>
        <v/>
      </c>
    </row>
    <row r="262" customFormat="false" ht="15" hidden="false" customHeight="false" outlineLevel="0" collapsed="false">
      <c r="A262" s="14"/>
      <c r="B262" s="26"/>
      <c r="C262" s="23"/>
      <c r="D262" s="14"/>
      <c r="E262" s="14"/>
      <c r="F262" s="23"/>
      <c r="G262" s="14"/>
      <c r="H262" s="14"/>
      <c r="I262" s="14"/>
      <c r="J262" s="14"/>
      <c r="K262" s="14"/>
      <c r="L262" s="27"/>
      <c r="M262" s="28"/>
      <c r="N262" s="24"/>
      <c r="O262" s="28"/>
      <c r="P262" s="26"/>
      <c r="Q262" s="14"/>
      <c r="R262" s="14"/>
      <c r="S262" s="19" t="str">
        <f aca="false">IF(A262="","",IF(H262="",A262,A262&amp;" · "&amp;H262))</f>
        <v/>
      </c>
    </row>
    <row r="263" customFormat="false" ht="15" hidden="false" customHeight="false" outlineLevel="0" collapsed="false">
      <c r="A263" s="14"/>
      <c r="B263" s="26"/>
      <c r="C263" s="23"/>
      <c r="D263" s="14"/>
      <c r="E263" s="14"/>
      <c r="F263" s="23"/>
      <c r="G263" s="14"/>
      <c r="H263" s="14"/>
      <c r="I263" s="14"/>
      <c r="J263" s="14"/>
      <c r="K263" s="14"/>
      <c r="L263" s="27"/>
      <c r="M263" s="28"/>
      <c r="N263" s="24"/>
      <c r="O263" s="28"/>
      <c r="P263" s="26"/>
      <c r="Q263" s="14"/>
      <c r="R263" s="14"/>
      <c r="S263" s="19" t="str">
        <f aca="false">IF(A263="","",IF(H263="",A263,A263&amp;" · "&amp;H263))</f>
        <v/>
      </c>
    </row>
    <row r="264" customFormat="false" ht="15" hidden="false" customHeight="false" outlineLevel="0" collapsed="false">
      <c r="A264" s="14"/>
      <c r="B264" s="26"/>
      <c r="C264" s="23"/>
      <c r="D264" s="14"/>
      <c r="E264" s="14"/>
      <c r="F264" s="23"/>
      <c r="G264" s="14"/>
      <c r="H264" s="14"/>
      <c r="I264" s="14"/>
      <c r="J264" s="14"/>
      <c r="K264" s="14"/>
      <c r="L264" s="27"/>
      <c r="M264" s="28"/>
      <c r="N264" s="24"/>
      <c r="O264" s="28"/>
      <c r="P264" s="26"/>
      <c r="Q264" s="14"/>
      <c r="R264" s="14"/>
      <c r="S264" s="19" t="str">
        <f aca="false">IF(A264="","",IF(H264="",A264,A264&amp;" · "&amp;H264))</f>
        <v/>
      </c>
    </row>
    <row r="265" customFormat="false" ht="15" hidden="false" customHeight="false" outlineLevel="0" collapsed="false">
      <c r="A265" s="14"/>
      <c r="B265" s="26"/>
      <c r="C265" s="23"/>
      <c r="D265" s="14"/>
      <c r="E265" s="14"/>
      <c r="F265" s="23"/>
      <c r="G265" s="14"/>
      <c r="H265" s="14"/>
      <c r="I265" s="14"/>
      <c r="J265" s="14"/>
      <c r="K265" s="14"/>
      <c r="L265" s="27"/>
      <c r="M265" s="28"/>
      <c r="N265" s="24"/>
      <c r="O265" s="28"/>
      <c r="P265" s="26"/>
      <c r="Q265" s="14"/>
      <c r="R265" s="14"/>
      <c r="S265" s="19" t="str">
        <f aca="false">IF(A265="","",IF(H265="",A265,A265&amp;" · "&amp;H265))</f>
        <v/>
      </c>
    </row>
    <row r="266" customFormat="false" ht="15" hidden="false" customHeight="false" outlineLevel="0" collapsed="false">
      <c r="A266" s="14"/>
      <c r="B266" s="26"/>
      <c r="C266" s="23"/>
      <c r="D266" s="14"/>
      <c r="E266" s="14"/>
      <c r="F266" s="23"/>
      <c r="G266" s="14"/>
      <c r="H266" s="14"/>
      <c r="I266" s="14"/>
      <c r="J266" s="14"/>
      <c r="K266" s="14"/>
      <c r="L266" s="27"/>
      <c r="M266" s="28"/>
      <c r="N266" s="24"/>
      <c r="O266" s="28"/>
      <c r="P266" s="26"/>
      <c r="Q266" s="14"/>
      <c r="R266" s="14"/>
      <c r="S266" s="19" t="str">
        <f aca="false">IF(A266="","",IF(H266="",A266,A266&amp;" · "&amp;H266))</f>
        <v/>
      </c>
    </row>
    <row r="267" customFormat="false" ht="15" hidden="false" customHeight="false" outlineLevel="0" collapsed="false">
      <c r="A267" s="14"/>
      <c r="B267" s="26"/>
      <c r="C267" s="23"/>
      <c r="D267" s="14"/>
      <c r="E267" s="14"/>
      <c r="F267" s="23"/>
      <c r="G267" s="14"/>
      <c r="H267" s="14"/>
      <c r="I267" s="14"/>
      <c r="J267" s="14"/>
      <c r="K267" s="14"/>
      <c r="L267" s="27"/>
      <c r="M267" s="28"/>
      <c r="N267" s="24"/>
      <c r="O267" s="28"/>
      <c r="P267" s="26"/>
      <c r="Q267" s="14"/>
      <c r="R267" s="14"/>
      <c r="S267" s="19" t="str">
        <f aca="false">IF(A267="","",IF(H267="",A267,A267&amp;" · "&amp;H267))</f>
        <v/>
      </c>
    </row>
    <row r="268" customFormat="false" ht="15" hidden="false" customHeight="false" outlineLevel="0" collapsed="false">
      <c r="A268" s="14"/>
      <c r="B268" s="26"/>
      <c r="C268" s="23"/>
      <c r="D268" s="14"/>
      <c r="E268" s="14"/>
      <c r="F268" s="23"/>
      <c r="G268" s="14"/>
      <c r="H268" s="14"/>
      <c r="I268" s="14"/>
      <c r="J268" s="14"/>
      <c r="K268" s="14"/>
      <c r="L268" s="27"/>
      <c r="M268" s="28"/>
      <c r="N268" s="24"/>
      <c r="O268" s="28"/>
      <c r="P268" s="26"/>
      <c r="Q268" s="14"/>
      <c r="R268" s="14"/>
      <c r="S268" s="19" t="str">
        <f aca="false">IF(A268="","",IF(H268="",A268,A268&amp;" · "&amp;H268))</f>
        <v/>
      </c>
    </row>
    <row r="269" customFormat="false" ht="15" hidden="false" customHeight="false" outlineLevel="0" collapsed="false">
      <c r="A269" s="14"/>
      <c r="B269" s="26"/>
      <c r="C269" s="23"/>
      <c r="D269" s="14"/>
      <c r="E269" s="14"/>
      <c r="F269" s="23"/>
      <c r="G269" s="14"/>
      <c r="H269" s="14"/>
      <c r="I269" s="14"/>
      <c r="J269" s="14"/>
      <c r="K269" s="14"/>
      <c r="L269" s="27"/>
      <c r="M269" s="28"/>
      <c r="N269" s="24"/>
      <c r="O269" s="28"/>
      <c r="P269" s="26"/>
      <c r="Q269" s="14"/>
      <c r="R269" s="14"/>
      <c r="S269" s="19" t="str">
        <f aca="false">IF(A269="","",IF(H269="",A269,A269&amp;" · "&amp;H269))</f>
        <v/>
      </c>
    </row>
    <row r="270" customFormat="false" ht="15" hidden="false" customHeight="false" outlineLevel="0" collapsed="false">
      <c r="A270" s="14"/>
      <c r="B270" s="26"/>
      <c r="C270" s="23"/>
      <c r="D270" s="14"/>
      <c r="E270" s="14"/>
      <c r="F270" s="23"/>
      <c r="G270" s="14"/>
      <c r="H270" s="14"/>
      <c r="I270" s="14"/>
      <c r="J270" s="14"/>
      <c r="K270" s="14"/>
      <c r="L270" s="27"/>
      <c r="M270" s="28"/>
      <c r="N270" s="24"/>
      <c r="O270" s="28"/>
      <c r="P270" s="26"/>
      <c r="Q270" s="14"/>
      <c r="R270" s="14"/>
      <c r="S270" s="19" t="str">
        <f aca="false">IF(A270="","",IF(H270="",A270,A270&amp;" · "&amp;H270))</f>
        <v/>
      </c>
    </row>
    <row r="271" customFormat="false" ht="15" hidden="false" customHeight="false" outlineLevel="0" collapsed="false">
      <c r="A271" s="14"/>
      <c r="B271" s="26"/>
      <c r="C271" s="23"/>
      <c r="D271" s="14"/>
      <c r="E271" s="14"/>
      <c r="F271" s="23"/>
      <c r="G271" s="14"/>
      <c r="H271" s="14"/>
      <c r="I271" s="14"/>
      <c r="J271" s="14"/>
      <c r="K271" s="14"/>
      <c r="L271" s="27"/>
      <c r="M271" s="28"/>
      <c r="N271" s="24"/>
      <c r="O271" s="28"/>
      <c r="P271" s="26"/>
      <c r="Q271" s="14"/>
      <c r="R271" s="14"/>
      <c r="S271" s="19" t="str">
        <f aca="false">IF(A271="","",IF(H271="",A271,A271&amp;" · "&amp;H271))</f>
        <v/>
      </c>
    </row>
    <row r="272" customFormat="false" ht="15" hidden="false" customHeight="false" outlineLevel="0" collapsed="false">
      <c r="A272" s="14"/>
      <c r="B272" s="26"/>
      <c r="C272" s="23"/>
      <c r="D272" s="14"/>
      <c r="E272" s="14"/>
      <c r="F272" s="23"/>
      <c r="G272" s="14"/>
      <c r="H272" s="14"/>
      <c r="I272" s="14"/>
      <c r="J272" s="14"/>
      <c r="K272" s="14"/>
      <c r="L272" s="27"/>
      <c r="M272" s="28"/>
      <c r="N272" s="24"/>
      <c r="O272" s="28"/>
      <c r="P272" s="26"/>
      <c r="Q272" s="14"/>
      <c r="R272" s="14"/>
      <c r="S272" s="19" t="str">
        <f aca="false">IF(A272="","",IF(H272="",A272,A272&amp;" · "&amp;H272))</f>
        <v/>
      </c>
    </row>
    <row r="273" customFormat="false" ht="15" hidden="false" customHeight="false" outlineLevel="0" collapsed="false">
      <c r="A273" s="14"/>
      <c r="B273" s="26"/>
      <c r="C273" s="23"/>
      <c r="D273" s="14"/>
      <c r="E273" s="14"/>
      <c r="F273" s="23"/>
      <c r="G273" s="14"/>
      <c r="H273" s="14"/>
      <c r="I273" s="14"/>
      <c r="J273" s="14"/>
      <c r="K273" s="14"/>
      <c r="L273" s="27"/>
      <c r="M273" s="28"/>
      <c r="N273" s="24"/>
      <c r="O273" s="28"/>
      <c r="P273" s="26"/>
      <c r="Q273" s="14"/>
      <c r="R273" s="14"/>
      <c r="S273" s="19" t="str">
        <f aca="false">IF(A273="","",IF(H273="",A273,A273&amp;" · "&amp;H273))</f>
        <v/>
      </c>
    </row>
    <row r="274" customFormat="false" ht="15" hidden="false" customHeight="false" outlineLevel="0" collapsed="false">
      <c r="A274" s="14"/>
      <c r="B274" s="26"/>
      <c r="C274" s="23"/>
      <c r="D274" s="14"/>
      <c r="E274" s="14"/>
      <c r="F274" s="23"/>
      <c r="G274" s="14"/>
      <c r="H274" s="14"/>
      <c r="I274" s="14"/>
      <c r="J274" s="14"/>
      <c r="K274" s="14"/>
      <c r="L274" s="27"/>
      <c r="M274" s="28"/>
      <c r="N274" s="24"/>
      <c r="O274" s="28"/>
      <c r="P274" s="26"/>
      <c r="Q274" s="14"/>
      <c r="R274" s="14"/>
      <c r="S274" s="19" t="str">
        <f aca="false">IF(A274="","",IF(H274="",A274,A274&amp;" · "&amp;H274))</f>
        <v/>
      </c>
    </row>
    <row r="275" customFormat="false" ht="15" hidden="false" customHeight="false" outlineLevel="0" collapsed="false">
      <c r="A275" s="14"/>
      <c r="B275" s="26"/>
      <c r="C275" s="23"/>
      <c r="D275" s="14"/>
      <c r="E275" s="14"/>
      <c r="F275" s="23"/>
      <c r="G275" s="14"/>
      <c r="H275" s="14"/>
      <c r="I275" s="14"/>
      <c r="J275" s="14"/>
      <c r="K275" s="14"/>
      <c r="L275" s="27"/>
      <c r="M275" s="28"/>
      <c r="N275" s="24"/>
      <c r="O275" s="28"/>
      <c r="P275" s="26"/>
      <c r="Q275" s="14"/>
      <c r="R275" s="14"/>
      <c r="S275" s="19" t="str">
        <f aca="false">IF(A275="","",IF(H275="",A275,A275&amp;" · "&amp;H275))</f>
        <v/>
      </c>
    </row>
    <row r="276" customFormat="false" ht="15" hidden="false" customHeight="false" outlineLevel="0" collapsed="false">
      <c r="A276" s="14"/>
      <c r="B276" s="26"/>
      <c r="C276" s="23"/>
      <c r="D276" s="14"/>
      <c r="E276" s="14"/>
      <c r="F276" s="23"/>
      <c r="G276" s="14"/>
      <c r="H276" s="14"/>
      <c r="I276" s="14"/>
      <c r="J276" s="14"/>
      <c r="K276" s="14"/>
      <c r="L276" s="27"/>
      <c r="M276" s="28"/>
      <c r="N276" s="24"/>
      <c r="O276" s="28"/>
      <c r="P276" s="26"/>
      <c r="Q276" s="14"/>
      <c r="R276" s="14"/>
      <c r="S276" s="19" t="str">
        <f aca="false">IF(A276="","",IF(H276="",A276,A276&amp;" · "&amp;H276))</f>
        <v/>
      </c>
    </row>
    <row r="277" customFormat="false" ht="15" hidden="false" customHeight="false" outlineLevel="0" collapsed="false">
      <c r="A277" s="14"/>
      <c r="B277" s="26"/>
      <c r="C277" s="23"/>
      <c r="D277" s="14"/>
      <c r="E277" s="14"/>
      <c r="F277" s="23"/>
      <c r="G277" s="14"/>
      <c r="H277" s="14"/>
      <c r="I277" s="14"/>
      <c r="J277" s="14"/>
      <c r="K277" s="14"/>
      <c r="L277" s="27"/>
      <c r="M277" s="28"/>
      <c r="N277" s="24"/>
      <c r="O277" s="28"/>
      <c r="P277" s="26"/>
      <c r="Q277" s="14"/>
      <c r="R277" s="14"/>
      <c r="S277" s="19" t="str">
        <f aca="false">IF(A277="","",IF(H277="",A277,A277&amp;" · "&amp;H277))</f>
        <v/>
      </c>
    </row>
    <row r="278" customFormat="false" ht="15" hidden="false" customHeight="false" outlineLevel="0" collapsed="false">
      <c r="A278" s="14"/>
      <c r="B278" s="26"/>
      <c r="C278" s="23"/>
      <c r="D278" s="14"/>
      <c r="E278" s="14"/>
      <c r="F278" s="23"/>
      <c r="G278" s="14"/>
      <c r="H278" s="14"/>
      <c r="I278" s="14"/>
      <c r="J278" s="14"/>
      <c r="K278" s="14"/>
      <c r="L278" s="27"/>
      <c r="M278" s="28"/>
      <c r="N278" s="24"/>
      <c r="O278" s="28"/>
      <c r="P278" s="26"/>
      <c r="Q278" s="14"/>
      <c r="R278" s="14"/>
      <c r="S278" s="19" t="str">
        <f aca="false">IF(A278="","",IF(H278="",A278,A278&amp;" · "&amp;H278))</f>
        <v/>
      </c>
    </row>
    <row r="279" customFormat="false" ht="15" hidden="false" customHeight="false" outlineLevel="0" collapsed="false">
      <c r="A279" s="14"/>
      <c r="B279" s="26"/>
      <c r="C279" s="23"/>
      <c r="D279" s="14"/>
      <c r="E279" s="14"/>
      <c r="F279" s="23"/>
      <c r="G279" s="14"/>
      <c r="H279" s="14"/>
      <c r="I279" s="14"/>
      <c r="J279" s="14"/>
      <c r="K279" s="14"/>
      <c r="L279" s="27"/>
      <c r="M279" s="28"/>
      <c r="N279" s="24"/>
      <c r="O279" s="28"/>
      <c r="P279" s="26"/>
      <c r="Q279" s="14"/>
      <c r="R279" s="14"/>
      <c r="S279" s="19" t="str">
        <f aca="false">IF(A279="","",IF(H279="",A279,A279&amp;" · "&amp;H279))</f>
        <v/>
      </c>
    </row>
    <row r="280" customFormat="false" ht="15" hidden="false" customHeight="false" outlineLevel="0" collapsed="false">
      <c r="A280" s="14"/>
      <c r="B280" s="26"/>
      <c r="C280" s="23"/>
      <c r="D280" s="14"/>
      <c r="E280" s="14"/>
      <c r="F280" s="23"/>
      <c r="G280" s="14"/>
      <c r="H280" s="14"/>
      <c r="I280" s="14"/>
      <c r="J280" s="14"/>
      <c r="K280" s="14"/>
      <c r="L280" s="27"/>
      <c r="M280" s="28"/>
      <c r="N280" s="24"/>
      <c r="O280" s="28"/>
      <c r="P280" s="26"/>
      <c r="Q280" s="14"/>
      <c r="R280" s="14"/>
      <c r="S280" s="19" t="str">
        <f aca="false">IF(A280="","",IF(H280="",A280,A280&amp;" · "&amp;H280))</f>
        <v/>
      </c>
    </row>
    <row r="281" customFormat="false" ht="15" hidden="false" customHeight="false" outlineLevel="0" collapsed="false">
      <c r="A281" s="14"/>
      <c r="B281" s="26"/>
      <c r="C281" s="23"/>
      <c r="D281" s="14"/>
      <c r="E281" s="14"/>
      <c r="F281" s="23"/>
      <c r="G281" s="14"/>
      <c r="H281" s="14"/>
      <c r="I281" s="14"/>
      <c r="J281" s="14"/>
      <c r="K281" s="14"/>
      <c r="L281" s="27"/>
      <c r="M281" s="28"/>
      <c r="N281" s="24"/>
      <c r="O281" s="28"/>
      <c r="P281" s="26"/>
      <c r="Q281" s="14"/>
      <c r="R281" s="14"/>
      <c r="S281" s="19" t="str">
        <f aca="false">IF(A281="","",IF(H281="",A281,A281&amp;" · "&amp;H281))</f>
        <v/>
      </c>
    </row>
    <row r="282" customFormat="false" ht="15" hidden="false" customHeight="false" outlineLevel="0" collapsed="false">
      <c r="A282" s="14"/>
      <c r="B282" s="26"/>
      <c r="C282" s="23"/>
      <c r="D282" s="14"/>
      <c r="E282" s="14"/>
      <c r="F282" s="23"/>
      <c r="G282" s="14"/>
      <c r="H282" s="14"/>
      <c r="I282" s="14"/>
      <c r="J282" s="14"/>
      <c r="K282" s="14"/>
      <c r="L282" s="27"/>
      <c r="M282" s="28"/>
      <c r="N282" s="24"/>
      <c r="O282" s="28"/>
      <c r="P282" s="26"/>
      <c r="Q282" s="14"/>
      <c r="R282" s="14"/>
      <c r="S282" s="19" t="str">
        <f aca="false">IF(A282="","",IF(H282="",A282,A282&amp;" · "&amp;H282))</f>
        <v/>
      </c>
    </row>
    <row r="283" customFormat="false" ht="15" hidden="false" customHeight="false" outlineLevel="0" collapsed="false">
      <c r="A283" s="14"/>
      <c r="B283" s="26"/>
      <c r="C283" s="23"/>
      <c r="D283" s="14"/>
      <c r="E283" s="14"/>
      <c r="F283" s="23"/>
      <c r="G283" s="14"/>
      <c r="H283" s="14"/>
      <c r="I283" s="14"/>
      <c r="J283" s="14"/>
      <c r="K283" s="14"/>
      <c r="L283" s="27"/>
      <c r="M283" s="28"/>
      <c r="N283" s="24"/>
      <c r="O283" s="28"/>
      <c r="P283" s="26"/>
      <c r="Q283" s="14"/>
      <c r="R283" s="14"/>
      <c r="S283" s="19" t="str">
        <f aca="false">IF(A283="","",IF(H283="",A283,A283&amp;" · "&amp;H283))</f>
        <v/>
      </c>
    </row>
    <row r="284" customFormat="false" ht="15" hidden="false" customHeight="false" outlineLevel="0" collapsed="false">
      <c r="A284" s="14"/>
      <c r="B284" s="26"/>
      <c r="C284" s="23"/>
      <c r="D284" s="14"/>
      <c r="E284" s="14"/>
      <c r="F284" s="23"/>
      <c r="G284" s="14"/>
      <c r="H284" s="14"/>
      <c r="I284" s="14"/>
      <c r="J284" s="14"/>
      <c r="K284" s="14"/>
      <c r="L284" s="27"/>
      <c r="M284" s="28"/>
      <c r="N284" s="24"/>
      <c r="O284" s="28"/>
      <c r="P284" s="26"/>
      <c r="Q284" s="14"/>
      <c r="R284" s="14"/>
      <c r="S284" s="19" t="str">
        <f aca="false">IF(A284="","",IF(H284="",A284,A284&amp;" · "&amp;H284))</f>
        <v/>
      </c>
    </row>
    <row r="285" customFormat="false" ht="15" hidden="false" customHeight="false" outlineLevel="0" collapsed="false">
      <c r="A285" s="14"/>
      <c r="B285" s="26"/>
      <c r="C285" s="23"/>
      <c r="D285" s="14"/>
      <c r="E285" s="14"/>
      <c r="F285" s="23"/>
      <c r="G285" s="14"/>
      <c r="H285" s="14"/>
      <c r="I285" s="14"/>
      <c r="J285" s="14"/>
      <c r="K285" s="14"/>
      <c r="L285" s="27"/>
      <c r="M285" s="28"/>
      <c r="N285" s="24"/>
      <c r="O285" s="28"/>
      <c r="P285" s="26"/>
      <c r="Q285" s="14"/>
      <c r="R285" s="14"/>
      <c r="S285" s="19" t="str">
        <f aca="false">IF(A285="","",IF(H285="",A285,A285&amp;" · "&amp;H285))</f>
        <v/>
      </c>
    </row>
    <row r="286" customFormat="false" ht="15" hidden="false" customHeight="false" outlineLevel="0" collapsed="false">
      <c r="A286" s="14"/>
      <c r="B286" s="26"/>
      <c r="C286" s="23"/>
      <c r="D286" s="14"/>
      <c r="E286" s="14"/>
      <c r="F286" s="23"/>
      <c r="G286" s="14"/>
      <c r="H286" s="14"/>
      <c r="I286" s="14"/>
      <c r="J286" s="14"/>
      <c r="K286" s="14"/>
      <c r="L286" s="27"/>
      <c r="M286" s="28"/>
      <c r="N286" s="24"/>
      <c r="O286" s="28"/>
      <c r="P286" s="26"/>
      <c r="Q286" s="14"/>
      <c r="R286" s="14"/>
      <c r="S286" s="19" t="str">
        <f aca="false">IF(A286="","",IF(H286="",A286,A286&amp;" · "&amp;H286))</f>
        <v/>
      </c>
    </row>
    <row r="287" customFormat="false" ht="15" hidden="false" customHeight="false" outlineLevel="0" collapsed="false">
      <c r="A287" s="14"/>
      <c r="B287" s="26"/>
      <c r="C287" s="23"/>
      <c r="D287" s="14"/>
      <c r="E287" s="14"/>
      <c r="F287" s="23"/>
      <c r="G287" s="14"/>
      <c r="H287" s="14"/>
      <c r="I287" s="14"/>
      <c r="J287" s="14"/>
      <c r="K287" s="14"/>
      <c r="L287" s="27"/>
      <c r="M287" s="28"/>
      <c r="N287" s="24"/>
      <c r="O287" s="28"/>
      <c r="P287" s="26"/>
      <c r="Q287" s="14"/>
      <c r="R287" s="14"/>
      <c r="S287" s="19" t="str">
        <f aca="false">IF(A287="","",IF(H287="",A287,A287&amp;" · "&amp;H287))</f>
        <v/>
      </c>
    </row>
    <row r="288" customFormat="false" ht="15" hidden="false" customHeight="false" outlineLevel="0" collapsed="false">
      <c r="A288" s="14"/>
      <c r="B288" s="26"/>
      <c r="C288" s="23"/>
      <c r="D288" s="14"/>
      <c r="E288" s="14"/>
      <c r="F288" s="23"/>
      <c r="G288" s="14"/>
      <c r="H288" s="14"/>
      <c r="I288" s="14"/>
      <c r="J288" s="14"/>
      <c r="K288" s="14"/>
      <c r="L288" s="27"/>
      <c r="M288" s="28"/>
      <c r="N288" s="24"/>
      <c r="O288" s="28"/>
      <c r="P288" s="26"/>
      <c r="Q288" s="14"/>
      <c r="R288" s="14"/>
      <c r="S288" s="19" t="str">
        <f aca="false">IF(A288="","",IF(H288="",A288,A288&amp;" · "&amp;H288))</f>
        <v/>
      </c>
    </row>
    <row r="289" customFormat="false" ht="15" hidden="false" customHeight="false" outlineLevel="0" collapsed="false">
      <c r="A289" s="14"/>
      <c r="B289" s="26"/>
      <c r="C289" s="23"/>
      <c r="D289" s="14"/>
      <c r="E289" s="14"/>
      <c r="F289" s="23"/>
      <c r="G289" s="14"/>
      <c r="H289" s="14"/>
      <c r="I289" s="14"/>
      <c r="J289" s="14"/>
      <c r="K289" s="14"/>
      <c r="L289" s="27"/>
      <c r="M289" s="28"/>
      <c r="N289" s="24"/>
      <c r="O289" s="28"/>
      <c r="P289" s="26"/>
      <c r="Q289" s="14"/>
      <c r="R289" s="14"/>
      <c r="S289" s="19" t="str">
        <f aca="false">IF(A289="","",IF(H289="",A289,A289&amp;" · "&amp;H289))</f>
        <v/>
      </c>
    </row>
    <row r="290" customFormat="false" ht="15" hidden="false" customHeight="false" outlineLevel="0" collapsed="false">
      <c r="A290" s="14"/>
      <c r="B290" s="26"/>
      <c r="C290" s="23"/>
      <c r="D290" s="14"/>
      <c r="E290" s="14"/>
      <c r="F290" s="23"/>
      <c r="G290" s="14"/>
      <c r="H290" s="14"/>
      <c r="I290" s="14"/>
      <c r="J290" s="14"/>
      <c r="K290" s="14"/>
      <c r="L290" s="27"/>
      <c r="M290" s="28"/>
      <c r="N290" s="24"/>
      <c r="O290" s="28"/>
      <c r="P290" s="26"/>
      <c r="Q290" s="14"/>
      <c r="R290" s="14"/>
      <c r="S290" s="19" t="str">
        <f aca="false">IF(A290="","",IF(H290="",A290,A290&amp;" · "&amp;H290))</f>
        <v/>
      </c>
    </row>
    <row r="291" customFormat="false" ht="15" hidden="false" customHeight="false" outlineLevel="0" collapsed="false">
      <c r="A291" s="14"/>
      <c r="B291" s="26"/>
      <c r="C291" s="23"/>
      <c r="D291" s="14"/>
      <c r="E291" s="14"/>
      <c r="F291" s="23"/>
      <c r="G291" s="14"/>
      <c r="H291" s="14"/>
      <c r="I291" s="14"/>
      <c r="J291" s="14"/>
      <c r="K291" s="14"/>
      <c r="L291" s="27"/>
      <c r="M291" s="28"/>
      <c r="N291" s="24"/>
      <c r="O291" s="28"/>
      <c r="P291" s="26"/>
      <c r="Q291" s="14"/>
      <c r="R291" s="14"/>
      <c r="S291" s="19" t="str">
        <f aca="false">IF(A291="","",IF(H291="",A291,A291&amp;" · "&amp;H291))</f>
        <v/>
      </c>
    </row>
    <row r="292" customFormat="false" ht="15" hidden="false" customHeight="false" outlineLevel="0" collapsed="false">
      <c r="A292" s="14"/>
      <c r="B292" s="26"/>
      <c r="C292" s="23"/>
      <c r="D292" s="14"/>
      <c r="E292" s="14"/>
      <c r="F292" s="23"/>
      <c r="G292" s="14"/>
      <c r="H292" s="14"/>
      <c r="I292" s="14"/>
      <c r="J292" s="14"/>
      <c r="K292" s="14"/>
      <c r="L292" s="27"/>
      <c r="M292" s="28"/>
      <c r="N292" s="24"/>
      <c r="O292" s="28"/>
      <c r="P292" s="26"/>
      <c r="Q292" s="14"/>
      <c r="R292" s="14"/>
      <c r="S292" s="19" t="str">
        <f aca="false">IF(A292="","",IF(H292="",A292,A292&amp;" · "&amp;H292))</f>
        <v/>
      </c>
    </row>
    <row r="293" customFormat="false" ht="15" hidden="false" customHeight="false" outlineLevel="0" collapsed="false">
      <c r="A293" s="14"/>
      <c r="B293" s="26"/>
      <c r="C293" s="23"/>
      <c r="D293" s="14"/>
      <c r="E293" s="14"/>
      <c r="F293" s="23"/>
      <c r="G293" s="14"/>
      <c r="H293" s="14"/>
      <c r="I293" s="14"/>
      <c r="J293" s="14"/>
      <c r="K293" s="14"/>
      <c r="L293" s="27"/>
      <c r="M293" s="28"/>
      <c r="N293" s="24"/>
      <c r="O293" s="28"/>
      <c r="P293" s="26"/>
      <c r="Q293" s="14"/>
      <c r="R293" s="14"/>
      <c r="S293" s="19" t="str">
        <f aca="false">IF(A293="","",IF(H293="",A293,A293&amp;" · "&amp;H293))</f>
        <v/>
      </c>
    </row>
    <row r="294" customFormat="false" ht="15" hidden="false" customHeight="false" outlineLevel="0" collapsed="false">
      <c r="A294" s="14"/>
      <c r="B294" s="26"/>
      <c r="C294" s="23"/>
      <c r="D294" s="14"/>
      <c r="E294" s="14"/>
      <c r="F294" s="23"/>
      <c r="G294" s="14"/>
      <c r="H294" s="14"/>
      <c r="I294" s="14"/>
      <c r="J294" s="14"/>
      <c r="K294" s="14"/>
      <c r="L294" s="27"/>
      <c r="M294" s="28"/>
      <c r="N294" s="24"/>
      <c r="O294" s="28"/>
      <c r="P294" s="26"/>
      <c r="Q294" s="14"/>
      <c r="R294" s="14"/>
      <c r="S294" s="19" t="str">
        <f aca="false">IF(A294="","",IF(H294="",A294,A294&amp;" · "&amp;H294))</f>
        <v/>
      </c>
    </row>
    <row r="295" customFormat="false" ht="15" hidden="false" customHeight="false" outlineLevel="0" collapsed="false">
      <c r="A295" s="14"/>
      <c r="B295" s="26"/>
      <c r="C295" s="23"/>
      <c r="D295" s="14"/>
      <c r="E295" s="14"/>
      <c r="F295" s="23"/>
      <c r="G295" s="14"/>
      <c r="H295" s="14"/>
      <c r="I295" s="14"/>
      <c r="J295" s="14"/>
      <c r="K295" s="14"/>
      <c r="L295" s="27"/>
      <c r="M295" s="28"/>
      <c r="N295" s="24"/>
      <c r="O295" s="28"/>
      <c r="P295" s="26"/>
      <c r="Q295" s="14"/>
      <c r="R295" s="14"/>
      <c r="S295" s="19" t="str">
        <f aca="false">IF(A295="","",IF(H295="",A295,A295&amp;" · "&amp;H295))</f>
        <v/>
      </c>
    </row>
    <row r="296" customFormat="false" ht="15" hidden="false" customHeight="false" outlineLevel="0" collapsed="false">
      <c r="A296" s="14"/>
      <c r="B296" s="26"/>
      <c r="C296" s="23"/>
      <c r="D296" s="14"/>
      <c r="E296" s="14"/>
      <c r="F296" s="23"/>
      <c r="G296" s="14"/>
      <c r="H296" s="14"/>
      <c r="I296" s="14"/>
      <c r="J296" s="14"/>
      <c r="K296" s="14"/>
      <c r="L296" s="27"/>
      <c r="M296" s="28"/>
      <c r="N296" s="24"/>
      <c r="O296" s="28"/>
      <c r="P296" s="26"/>
      <c r="Q296" s="14"/>
      <c r="R296" s="14"/>
      <c r="S296" s="19" t="str">
        <f aca="false">IF(A296="","",IF(H296="",A296,A296&amp;" · "&amp;H296))</f>
        <v/>
      </c>
    </row>
    <row r="297" customFormat="false" ht="15" hidden="false" customHeight="false" outlineLevel="0" collapsed="false">
      <c r="A297" s="14"/>
      <c r="B297" s="26"/>
      <c r="C297" s="23"/>
      <c r="D297" s="14"/>
      <c r="E297" s="14"/>
      <c r="F297" s="23"/>
      <c r="G297" s="14"/>
      <c r="H297" s="14"/>
      <c r="I297" s="14"/>
      <c r="J297" s="14"/>
      <c r="K297" s="14"/>
      <c r="L297" s="27"/>
      <c r="M297" s="28"/>
      <c r="N297" s="24"/>
      <c r="O297" s="28"/>
      <c r="P297" s="26"/>
      <c r="Q297" s="14"/>
      <c r="R297" s="14"/>
      <c r="S297" s="19" t="str">
        <f aca="false">IF(A297="","",IF(H297="",A297,A297&amp;" · "&amp;H297))</f>
        <v/>
      </c>
    </row>
    <row r="298" customFormat="false" ht="15" hidden="false" customHeight="false" outlineLevel="0" collapsed="false">
      <c r="A298" s="14"/>
      <c r="B298" s="26"/>
      <c r="C298" s="23"/>
      <c r="D298" s="14"/>
      <c r="E298" s="14"/>
      <c r="F298" s="23"/>
      <c r="G298" s="14"/>
      <c r="H298" s="14"/>
      <c r="I298" s="14"/>
      <c r="J298" s="14"/>
      <c r="K298" s="14"/>
      <c r="L298" s="27"/>
      <c r="M298" s="28"/>
      <c r="N298" s="24"/>
      <c r="O298" s="28"/>
      <c r="P298" s="26"/>
      <c r="Q298" s="14"/>
      <c r="R298" s="14"/>
      <c r="S298" s="19" t="str">
        <f aca="false">IF(A298="","",IF(H298="",A298,A298&amp;" · "&amp;H298))</f>
        <v/>
      </c>
    </row>
    <row r="299" customFormat="false" ht="15" hidden="false" customHeight="false" outlineLevel="0" collapsed="false">
      <c r="A299" s="14"/>
      <c r="B299" s="26"/>
      <c r="C299" s="23"/>
      <c r="D299" s="14"/>
      <c r="E299" s="14"/>
      <c r="F299" s="23"/>
      <c r="G299" s="14"/>
      <c r="H299" s="14"/>
      <c r="I299" s="14"/>
      <c r="J299" s="14"/>
      <c r="K299" s="14"/>
      <c r="L299" s="27"/>
      <c r="M299" s="28"/>
      <c r="N299" s="24"/>
      <c r="O299" s="28"/>
      <c r="P299" s="26"/>
      <c r="Q299" s="14"/>
      <c r="R299" s="14"/>
      <c r="S299" s="19" t="str">
        <f aca="false">IF(A299="","",IF(H299="",A299,A299&amp;" · "&amp;H299))</f>
        <v/>
      </c>
    </row>
    <row r="300" customFormat="false" ht="15" hidden="false" customHeight="false" outlineLevel="0" collapsed="false">
      <c r="A300" s="14"/>
      <c r="B300" s="26"/>
      <c r="C300" s="23"/>
      <c r="D300" s="14"/>
      <c r="E300" s="14"/>
      <c r="F300" s="23"/>
      <c r="G300" s="14"/>
      <c r="H300" s="14"/>
      <c r="I300" s="14"/>
      <c r="J300" s="14"/>
      <c r="K300" s="14"/>
      <c r="L300" s="27"/>
      <c r="M300" s="28"/>
      <c r="N300" s="24"/>
      <c r="O300" s="28"/>
      <c r="P300" s="26"/>
      <c r="Q300" s="14"/>
      <c r="R300" s="14"/>
      <c r="S300" s="19" t="str">
        <f aca="false">IF(A300="","",IF(H300="",A300,A300&amp;" · "&amp;H300))</f>
        <v/>
      </c>
    </row>
    <row r="301" customFormat="false" ht="15" hidden="false" customHeight="false" outlineLevel="0" collapsed="false">
      <c r="A301" s="14"/>
      <c r="B301" s="26"/>
      <c r="C301" s="23"/>
      <c r="D301" s="14"/>
      <c r="E301" s="14"/>
      <c r="F301" s="23"/>
      <c r="G301" s="14"/>
      <c r="H301" s="14"/>
      <c r="I301" s="14"/>
      <c r="J301" s="14"/>
      <c r="K301" s="14"/>
      <c r="L301" s="27"/>
      <c r="M301" s="28"/>
      <c r="N301" s="24"/>
      <c r="O301" s="28"/>
      <c r="P301" s="26"/>
      <c r="Q301" s="14"/>
      <c r="R301" s="14"/>
      <c r="S301" s="19" t="str">
        <f aca="false">IF(A301="","",IF(H301="",A301,A301&amp;" · "&amp;H301))</f>
        <v/>
      </c>
    </row>
  </sheetData>
  <dataValidations count="5">
    <dataValidation allowBlank="true" error="Escolha um valor da lista." errorStyle="stop" errorTitle="Valor fora da lista" operator="between" showDropDown="false" showErrorMessage="false" showInputMessage="false" sqref="J2:J301" type="list">
      <formula1>Professores!$A$2:$A$31</formula1>
      <formula2>0</formula2>
    </dataValidation>
    <dataValidation allowBlank="true" error="Escolha um valor da lista." errorStyle="stop" errorTitle="Valor fora da lista" operator="between" showDropDown="false" showErrorMessage="false" showInputMessage="false" sqref="I2:I301" type="list">
      <formula1>"Individual,Turma"</formula1>
      <formula2>0</formula2>
    </dataValidation>
    <dataValidation allowBlank="true" error="Escolha um valor da lista." errorStyle="stop" errorTitle="Valor fora da lista" operator="between" showDropDown="false" showErrorMessage="false" showInputMessage="false" sqref="K2:K301" type="list">
      <formula1>"Segunda,Terça,Quarta,Quinta,Sexta,Sábado,Domingo"</formula1>
      <formula2>0</formula2>
    </dataValidation>
    <dataValidation allowBlank="true" error="Escolha um valor da lista." errorStyle="stop" errorTitle="Valor fora da lista" operator="between" showDropDown="false" showErrorMessage="false" showInputMessage="false" sqref="Q2:Q301" type="list">
      <formula1>"Ativo,Pausado,Encerrado"</formula1>
      <formula2>0</formula2>
    </dataValidation>
    <dataValidation allowBlank="true" error="Use um dia entre 1 e 31." errorStyle="stop" errorTitle="Dia inválido" operator="between" showDropDown="false" showErrorMessage="false" showInputMessage="false" sqref="O2:O301" type="whole">
      <formula1>1</formula1>
      <formula2>31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8151F"/>
    <pageSetUpPr fitToPage="true"/>
  </sheetPr>
  <dimension ref="A1:H3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0"/>
    <col collapsed="false" customWidth="true" hidden="false" outlineLevel="0" max="3" min="3" style="0" width="20"/>
    <col collapsed="false" customWidth="true" hidden="false" outlineLevel="0" max="4" min="4" style="0" width="18"/>
    <col collapsed="false" customWidth="true" hidden="false" outlineLevel="0" max="7" min="5" style="0" width="12"/>
    <col collapsed="false" customWidth="true" hidden="false" outlineLevel="0" max="8" min="8" style="0" width="32"/>
  </cols>
  <sheetData>
    <row r="1" customFormat="false" ht="31.5" hidden="false" customHeight="true" outlineLevel="0" collapsed="false">
      <c r="A1" s="18" t="s">
        <v>123</v>
      </c>
      <c r="B1" s="18" t="s">
        <v>83</v>
      </c>
      <c r="C1" s="18" t="s">
        <v>48</v>
      </c>
      <c r="D1" s="18" t="s">
        <v>124</v>
      </c>
      <c r="E1" s="18" t="s">
        <v>125</v>
      </c>
      <c r="F1" s="18" t="s">
        <v>126</v>
      </c>
      <c r="G1" s="18" t="s">
        <v>127</v>
      </c>
      <c r="H1" s="18" t="s">
        <v>82</v>
      </c>
    </row>
    <row r="2" customFormat="false" ht="15" hidden="false" customHeight="false" outlineLevel="0" collapsed="false">
      <c r="A2" s="26" t="n">
        <v>46272</v>
      </c>
      <c r="B2" s="14" t="s">
        <v>128</v>
      </c>
      <c r="C2" s="19" t="str">
        <f aca="false">IF(B2="","",IFERROR(INDEX(Alunos!$J$2:$J$301,MATCH(B2,Alunos!$S$2:$S$301,0)),""))</f>
        <v>Rafael Lima</v>
      </c>
      <c r="D2" s="14" t="s">
        <v>129</v>
      </c>
      <c r="E2" s="14"/>
      <c r="F2" s="26"/>
      <c r="G2" s="19" t="str">
        <f aca="false">IF(AND(E2="Sim",F2=""),"Sim","")</f>
        <v/>
      </c>
      <c r="H2" s="14"/>
    </row>
    <row r="3" customFormat="false" ht="15" hidden="false" customHeight="false" outlineLevel="0" collapsed="false">
      <c r="A3" s="26" t="n">
        <v>46279</v>
      </c>
      <c r="B3" s="14" t="s">
        <v>128</v>
      </c>
      <c r="C3" s="19" t="str">
        <f aca="false">IF(B3="","",IFERROR(INDEX(Alunos!$J$2:$J$301,MATCH(B3,Alunos!$S$2:$S$301,0)),""))</f>
        <v>Rafael Lima</v>
      </c>
      <c r="D3" s="14" t="s">
        <v>130</v>
      </c>
      <c r="E3" s="14" t="s">
        <v>131</v>
      </c>
      <c r="F3" s="26" t="n">
        <v>46284</v>
      </c>
      <c r="G3" s="19" t="str">
        <f aca="false">IF(AND(E3="Sim",F3=""),"Sim","")</f>
        <v/>
      </c>
      <c r="H3" s="14" t="s">
        <v>132</v>
      </c>
    </row>
    <row r="4" customFormat="false" ht="15" hidden="false" customHeight="false" outlineLevel="0" collapsed="false">
      <c r="A4" s="26" t="n">
        <v>46286</v>
      </c>
      <c r="B4" s="14" t="s">
        <v>128</v>
      </c>
      <c r="C4" s="19" t="str">
        <f aca="false">IF(B4="","",IFERROR(INDEX(Alunos!$J$2:$J$301,MATCH(B4,Alunos!$S$2:$S$301,0)),""))</f>
        <v>Rafael Lima</v>
      </c>
      <c r="D4" s="14" t="s">
        <v>129</v>
      </c>
      <c r="E4" s="14"/>
      <c r="F4" s="26"/>
      <c r="G4" s="19" t="str">
        <f aca="false">IF(AND(E4="Sim",F4=""),"Sim","")</f>
        <v/>
      </c>
      <c r="H4" s="14"/>
    </row>
    <row r="5" customFormat="false" ht="15" hidden="false" customHeight="false" outlineLevel="0" collapsed="false">
      <c r="A5" s="26" t="n">
        <v>46266</v>
      </c>
      <c r="B5" s="14" t="s">
        <v>133</v>
      </c>
      <c r="C5" s="19" t="str">
        <f aca="false">IF(B5="","",IFERROR(INDEX(Alunos!$J$2:$J$301,MATCH(B5,Alunos!$S$2:$S$301,0)),""))</f>
        <v>Camila Souza</v>
      </c>
      <c r="D5" s="14" t="s">
        <v>129</v>
      </c>
      <c r="E5" s="14"/>
      <c r="F5" s="26"/>
      <c r="G5" s="19" t="str">
        <f aca="false">IF(AND(E5="Sim",F5=""),"Sim","")</f>
        <v/>
      </c>
      <c r="H5" s="14"/>
    </row>
    <row r="6" customFormat="false" ht="15" hidden="false" customHeight="false" outlineLevel="0" collapsed="false">
      <c r="A6" s="26" t="n">
        <v>46273</v>
      </c>
      <c r="B6" s="14" t="s">
        <v>133</v>
      </c>
      <c r="C6" s="19" t="str">
        <f aca="false">IF(B6="","",IFERROR(INDEX(Alunos!$J$2:$J$301,MATCH(B6,Alunos!$S$2:$S$301,0)),""))</f>
        <v>Camila Souza</v>
      </c>
      <c r="D6" s="14" t="s">
        <v>129</v>
      </c>
      <c r="E6" s="14"/>
      <c r="F6" s="26"/>
      <c r="G6" s="19" t="str">
        <f aca="false">IF(AND(E6="Sim",F6=""),"Sim","")</f>
        <v/>
      </c>
      <c r="H6" s="14"/>
    </row>
    <row r="7" customFormat="false" ht="15" hidden="false" customHeight="false" outlineLevel="0" collapsed="false">
      <c r="A7" s="26" t="n">
        <v>46280</v>
      </c>
      <c r="B7" s="14" t="s">
        <v>133</v>
      </c>
      <c r="C7" s="19" t="str">
        <f aca="false">IF(B7="","",IFERROR(INDEX(Alunos!$J$2:$J$301,MATCH(B7,Alunos!$S$2:$S$301,0)),""))</f>
        <v>Camila Souza</v>
      </c>
      <c r="D7" s="14" t="s">
        <v>134</v>
      </c>
      <c r="E7" s="14"/>
      <c r="F7" s="26"/>
      <c r="G7" s="19" t="str">
        <f aca="false">IF(AND(E7="Sim",F7=""),"Sim","")</f>
        <v/>
      </c>
      <c r="H7" s="14" t="s">
        <v>135</v>
      </c>
    </row>
    <row r="8" customFormat="false" ht="15" hidden="false" customHeight="false" outlineLevel="0" collapsed="false">
      <c r="A8" s="26" t="n">
        <v>46282</v>
      </c>
      <c r="B8" s="14" t="s">
        <v>133</v>
      </c>
      <c r="C8" s="19" t="str">
        <f aca="false">IF(B8="","",IFERROR(INDEX(Alunos!$J$2:$J$301,MATCH(B8,Alunos!$S$2:$S$301,0)),""))</f>
        <v>Camila Souza</v>
      </c>
      <c r="D8" s="14" t="s">
        <v>129</v>
      </c>
      <c r="E8" s="14"/>
      <c r="F8" s="26"/>
      <c r="G8" s="19" t="str">
        <f aca="false">IF(AND(E8="Sim",F8=""),"Sim","")</f>
        <v/>
      </c>
      <c r="H8" s="14" t="s">
        <v>136</v>
      </c>
    </row>
    <row r="9" customFormat="false" ht="15" hidden="false" customHeight="false" outlineLevel="0" collapsed="false">
      <c r="A9" s="26" t="n">
        <v>46267</v>
      </c>
      <c r="B9" s="14" t="s">
        <v>137</v>
      </c>
      <c r="C9" s="19" t="str">
        <f aca="false">IF(B9="","",IFERROR(INDEX(Alunos!$J$2:$J$301,MATCH(B9,Alunos!$S$2:$S$301,0)),""))</f>
        <v>Bruno Alves</v>
      </c>
      <c r="D9" s="14" t="s">
        <v>129</v>
      </c>
      <c r="E9" s="14"/>
      <c r="F9" s="26"/>
      <c r="G9" s="19" t="str">
        <f aca="false">IF(AND(E9="Sim",F9=""),"Sim","")</f>
        <v/>
      </c>
      <c r="H9" s="14"/>
    </row>
    <row r="10" customFormat="false" ht="15" hidden="false" customHeight="false" outlineLevel="0" collapsed="false">
      <c r="A10" s="26" t="n">
        <v>46274</v>
      </c>
      <c r="B10" s="14" t="s">
        <v>137</v>
      </c>
      <c r="C10" s="19" t="str">
        <f aca="false">IF(B10="","",IFERROR(INDEX(Alunos!$J$2:$J$301,MATCH(B10,Alunos!$S$2:$S$301,0)),""))</f>
        <v>Bruno Alves</v>
      </c>
      <c r="D10" s="14" t="s">
        <v>138</v>
      </c>
      <c r="E10" s="14" t="s">
        <v>139</v>
      </c>
      <c r="F10" s="26"/>
      <c r="G10" s="19" t="str">
        <f aca="false">IF(AND(E10="Sim",F10=""),"Sim","")</f>
        <v/>
      </c>
      <c r="H10" s="14"/>
    </row>
    <row r="11" customFormat="false" ht="15" hidden="false" customHeight="false" outlineLevel="0" collapsed="false">
      <c r="A11" s="26" t="n">
        <v>46281</v>
      </c>
      <c r="B11" s="14" t="s">
        <v>137</v>
      </c>
      <c r="C11" s="19" t="str">
        <f aca="false">IF(B11="","",IFERROR(INDEX(Alunos!$J$2:$J$301,MATCH(B11,Alunos!$S$2:$S$301,0)),""))</f>
        <v>Bruno Alves</v>
      </c>
      <c r="D11" s="14" t="s">
        <v>129</v>
      </c>
      <c r="E11" s="14"/>
      <c r="F11" s="26"/>
      <c r="G11" s="19" t="str">
        <f aca="false">IF(AND(E11="Sim",F11=""),"Sim","")</f>
        <v/>
      </c>
      <c r="H11" s="14"/>
    </row>
    <row r="12" customFormat="false" ht="15" hidden="false" customHeight="false" outlineLevel="0" collapsed="false">
      <c r="A12" s="26" t="n">
        <v>46269</v>
      </c>
      <c r="B12" s="14" t="s">
        <v>140</v>
      </c>
      <c r="C12" s="19" t="str">
        <f aca="false">IF(B12="","",IFERROR(INDEX(Alunos!$J$2:$J$301,MATCH(B12,Alunos!$S$2:$S$301,0)),""))</f>
        <v>Camila Souza</v>
      </c>
      <c r="D12" s="14" t="s">
        <v>129</v>
      </c>
      <c r="E12" s="14"/>
      <c r="F12" s="26"/>
      <c r="G12" s="19" t="str">
        <f aca="false">IF(AND(E12="Sim",F12=""),"Sim","")</f>
        <v/>
      </c>
      <c r="H12" s="14"/>
    </row>
    <row r="13" customFormat="false" ht="15" hidden="false" customHeight="false" outlineLevel="0" collapsed="false">
      <c r="A13" s="26" t="n">
        <v>46276</v>
      </c>
      <c r="B13" s="14" t="s">
        <v>140</v>
      </c>
      <c r="C13" s="19" t="str">
        <f aca="false">IF(B13="","",IFERROR(INDEX(Alunos!$J$2:$J$301,MATCH(B13,Alunos!$S$2:$S$301,0)),""))</f>
        <v>Camila Souza</v>
      </c>
      <c r="D13" s="14" t="s">
        <v>130</v>
      </c>
      <c r="E13" s="14" t="s">
        <v>131</v>
      </c>
      <c r="F13" s="26"/>
      <c r="G13" s="19" t="str">
        <f aca="false">IF(AND(E13="Sim",F13=""),"Sim","")</f>
        <v>Sim</v>
      </c>
      <c r="H13" s="14" t="s">
        <v>141</v>
      </c>
    </row>
    <row r="14" customFormat="false" ht="15" hidden="false" customHeight="false" outlineLevel="0" collapsed="false">
      <c r="A14" s="26" t="n">
        <v>46283</v>
      </c>
      <c r="B14" s="14" t="s">
        <v>140</v>
      </c>
      <c r="C14" s="19" t="str">
        <f aca="false">IF(B14="","",IFERROR(INDEX(Alunos!$J$2:$J$301,MATCH(B14,Alunos!$S$2:$S$301,0)),""))</f>
        <v>Camila Souza</v>
      </c>
      <c r="D14" s="14" t="s">
        <v>129</v>
      </c>
      <c r="E14" s="14"/>
      <c r="F14" s="26"/>
      <c r="G14" s="19" t="str">
        <f aca="false">IF(AND(E14="Sim",F14=""),"Sim","")</f>
        <v/>
      </c>
      <c r="H14" s="14"/>
    </row>
    <row r="15" customFormat="false" ht="15" hidden="false" customHeight="false" outlineLevel="0" collapsed="false">
      <c r="A15" s="26" t="n">
        <v>46270</v>
      </c>
      <c r="B15" s="14" t="s">
        <v>142</v>
      </c>
      <c r="C15" s="19" t="str">
        <f aca="false">IF(B15="","",IFERROR(INDEX(Alunos!$J$2:$J$301,MATCH(B15,Alunos!$S$2:$S$301,0)),""))</f>
        <v>Rafael Lima</v>
      </c>
      <c r="D15" s="14" t="s">
        <v>129</v>
      </c>
      <c r="E15" s="14"/>
      <c r="F15" s="26"/>
      <c r="G15" s="19" t="str">
        <f aca="false">IF(AND(E15="Sim",F15=""),"Sim","")</f>
        <v/>
      </c>
      <c r="H15" s="14"/>
    </row>
    <row r="16" customFormat="false" ht="15" hidden="false" customHeight="false" outlineLevel="0" collapsed="false">
      <c r="A16" s="26" t="n">
        <v>46277</v>
      </c>
      <c r="B16" s="14" t="s">
        <v>142</v>
      </c>
      <c r="C16" s="19" t="str">
        <f aca="false">IF(B16="","",IFERROR(INDEX(Alunos!$J$2:$J$301,MATCH(B16,Alunos!$S$2:$S$301,0)),""))</f>
        <v>Rafael Lima</v>
      </c>
      <c r="D16" s="14" t="s">
        <v>129</v>
      </c>
      <c r="E16" s="14"/>
      <c r="F16" s="26"/>
      <c r="G16" s="19" t="str">
        <f aca="false">IF(AND(E16="Sim",F16=""),"Sim","")</f>
        <v/>
      </c>
      <c r="H16" s="14"/>
    </row>
    <row r="17" customFormat="false" ht="15" hidden="false" customHeight="false" outlineLevel="0" collapsed="false">
      <c r="A17" s="26" t="n">
        <v>46284</v>
      </c>
      <c r="B17" s="14" t="s">
        <v>142</v>
      </c>
      <c r="C17" s="19" t="str">
        <f aca="false">IF(B17="","",IFERROR(INDEX(Alunos!$J$2:$J$301,MATCH(B17,Alunos!$S$2:$S$301,0)),""))</f>
        <v>Rafael Lima</v>
      </c>
      <c r="D17" s="14" t="s">
        <v>129</v>
      </c>
      <c r="E17" s="14"/>
      <c r="F17" s="26"/>
      <c r="G17" s="19" t="str">
        <f aca="false">IF(AND(E17="Sim",F17=""),"Sim","")</f>
        <v/>
      </c>
      <c r="H17" s="14"/>
    </row>
    <row r="18" customFormat="false" ht="15" hidden="false" customHeight="false" outlineLevel="0" collapsed="false">
      <c r="A18" s="26" t="n">
        <v>46270</v>
      </c>
      <c r="B18" s="14" t="s">
        <v>143</v>
      </c>
      <c r="C18" s="19" t="str">
        <f aca="false">IF(B18="","",IFERROR(INDEX(Alunos!$J$2:$J$301,MATCH(B18,Alunos!$S$2:$S$301,0)),""))</f>
        <v>Bruno Alves</v>
      </c>
      <c r="D18" s="14" t="s">
        <v>129</v>
      </c>
      <c r="E18" s="14"/>
      <c r="F18" s="26"/>
      <c r="G18" s="19" t="str">
        <f aca="false">IF(AND(E18="Sim",F18=""),"Sim","")</f>
        <v/>
      </c>
      <c r="H18" s="14"/>
    </row>
    <row r="19" customFormat="false" ht="15" hidden="false" customHeight="false" outlineLevel="0" collapsed="false">
      <c r="A19" s="26" t="n">
        <v>46277</v>
      </c>
      <c r="B19" s="14" t="s">
        <v>143</v>
      </c>
      <c r="C19" s="19" t="str">
        <f aca="false">IF(B19="","",IFERROR(INDEX(Alunos!$J$2:$J$301,MATCH(B19,Alunos!$S$2:$S$301,0)),""))</f>
        <v>Bruno Alves</v>
      </c>
      <c r="D19" s="14" t="s">
        <v>144</v>
      </c>
      <c r="E19" s="14" t="s">
        <v>131</v>
      </c>
      <c r="F19" s="26" t="n">
        <v>46291</v>
      </c>
      <c r="G19" s="19" t="str">
        <f aca="false">IF(AND(E19="Sim",F19=""),"Sim","")</f>
        <v/>
      </c>
      <c r="H19" s="14" t="s">
        <v>145</v>
      </c>
    </row>
    <row r="20" customFormat="false" ht="15" hidden="false" customHeight="false" outlineLevel="0" collapsed="false">
      <c r="A20" s="26" t="n">
        <v>46284</v>
      </c>
      <c r="B20" s="14" t="s">
        <v>143</v>
      </c>
      <c r="C20" s="19" t="str">
        <f aca="false">IF(B20="","",IFERROR(INDEX(Alunos!$J$2:$J$301,MATCH(B20,Alunos!$S$2:$S$301,0)),""))</f>
        <v>Bruno Alves</v>
      </c>
      <c r="D20" s="14" t="s">
        <v>129</v>
      </c>
      <c r="E20" s="14"/>
      <c r="F20" s="26"/>
      <c r="G20" s="19" t="str">
        <f aca="false">IF(AND(E20="Sim",F20=""),"Sim","")</f>
        <v/>
      </c>
      <c r="H20" s="14"/>
    </row>
    <row r="21" customFormat="false" ht="15" hidden="false" customHeight="false" outlineLevel="0" collapsed="false">
      <c r="A21" s="26"/>
      <c r="B21" s="14"/>
      <c r="C21" s="19" t="str">
        <f aca="false">IF(B21="","",IFERROR(INDEX(Alunos!$J$2:$J$301,MATCH(B21,Alunos!$S$2:$S$301,0)),""))</f>
        <v/>
      </c>
      <c r="D21" s="14"/>
      <c r="E21" s="14"/>
      <c r="F21" s="26"/>
      <c r="G21" s="19" t="str">
        <f aca="false">IF(AND(E21="Sim",F21=""),"Sim","")</f>
        <v/>
      </c>
      <c r="H21" s="14"/>
    </row>
    <row r="22" customFormat="false" ht="15" hidden="false" customHeight="false" outlineLevel="0" collapsed="false">
      <c r="A22" s="26"/>
      <c r="B22" s="14"/>
      <c r="C22" s="19" t="str">
        <f aca="false">IF(B22="","",IFERROR(INDEX(Alunos!$J$2:$J$301,MATCH(B22,Alunos!$S$2:$S$301,0)),""))</f>
        <v/>
      </c>
      <c r="D22" s="14"/>
      <c r="E22" s="14"/>
      <c r="F22" s="26"/>
      <c r="G22" s="19" t="str">
        <f aca="false">IF(AND(E22="Sim",F22=""),"Sim","")</f>
        <v/>
      </c>
      <c r="H22" s="14"/>
    </row>
    <row r="23" customFormat="false" ht="15" hidden="false" customHeight="false" outlineLevel="0" collapsed="false">
      <c r="A23" s="26"/>
      <c r="B23" s="14"/>
      <c r="C23" s="19" t="str">
        <f aca="false">IF(B23="","",IFERROR(INDEX(Alunos!$J$2:$J$301,MATCH(B23,Alunos!$S$2:$S$301,0)),""))</f>
        <v/>
      </c>
      <c r="D23" s="14"/>
      <c r="E23" s="14"/>
      <c r="F23" s="26"/>
      <c r="G23" s="19" t="str">
        <f aca="false">IF(AND(E23="Sim",F23=""),"Sim","")</f>
        <v/>
      </c>
      <c r="H23" s="14"/>
    </row>
    <row r="24" customFormat="false" ht="15" hidden="false" customHeight="false" outlineLevel="0" collapsed="false">
      <c r="A24" s="26"/>
      <c r="B24" s="14"/>
      <c r="C24" s="19" t="str">
        <f aca="false">IF(B24="","",IFERROR(INDEX(Alunos!$J$2:$J$301,MATCH(B24,Alunos!$S$2:$S$301,0)),""))</f>
        <v/>
      </c>
      <c r="D24" s="14"/>
      <c r="E24" s="14"/>
      <c r="F24" s="26"/>
      <c r="G24" s="19" t="str">
        <f aca="false">IF(AND(E24="Sim",F24=""),"Sim","")</f>
        <v/>
      </c>
      <c r="H24" s="14"/>
    </row>
    <row r="25" customFormat="false" ht="15" hidden="false" customHeight="false" outlineLevel="0" collapsed="false">
      <c r="A25" s="26"/>
      <c r="B25" s="14"/>
      <c r="C25" s="19" t="str">
        <f aca="false">IF(B25="","",IFERROR(INDEX(Alunos!$J$2:$J$301,MATCH(B25,Alunos!$S$2:$S$301,0)),""))</f>
        <v/>
      </c>
      <c r="D25" s="14"/>
      <c r="E25" s="14"/>
      <c r="F25" s="26"/>
      <c r="G25" s="19" t="str">
        <f aca="false">IF(AND(E25="Sim",F25=""),"Sim","")</f>
        <v/>
      </c>
      <c r="H25" s="14"/>
    </row>
    <row r="26" customFormat="false" ht="15" hidden="false" customHeight="false" outlineLevel="0" collapsed="false">
      <c r="A26" s="26"/>
      <c r="B26" s="14"/>
      <c r="C26" s="19" t="str">
        <f aca="false">IF(B26="","",IFERROR(INDEX(Alunos!$J$2:$J$301,MATCH(B26,Alunos!$S$2:$S$301,0)),""))</f>
        <v/>
      </c>
      <c r="D26" s="14"/>
      <c r="E26" s="14"/>
      <c r="F26" s="26"/>
      <c r="G26" s="19" t="str">
        <f aca="false">IF(AND(E26="Sim",F26=""),"Sim","")</f>
        <v/>
      </c>
      <c r="H26" s="14"/>
    </row>
    <row r="27" customFormat="false" ht="15" hidden="false" customHeight="false" outlineLevel="0" collapsed="false">
      <c r="A27" s="26"/>
      <c r="B27" s="14"/>
      <c r="C27" s="19" t="str">
        <f aca="false">IF(B27="","",IFERROR(INDEX(Alunos!$J$2:$J$301,MATCH(B27,Alunos!$S$2:$S$301,0)),""))</f>
        <v/>
      </c>
      <c r="D27" s="14"/>
      <c r="E27" s="14"/>
      <c r="F27" s="26"/>
      <c r="G27" s="19" t="str">
        <f aca="false">IF(AND(E27="Sim",F27=""),"Sim","")</f>
        <v/>
      </c>
      <c r="H27" s="14"/>
    </row>
    <row r="28" customFormat="false" ht="15" hidden="false" customHeight="false" outlineLevel="0" collapsed="false">
      <c r="A28" s="26"/>
      <c r="B28" s="14"/>
      <c r="C28" s="19" t="str">
        <f aca="false">IF(B28="","",IFERROR(INDEX(Alunos!$J$2:$J$301,MATCH(B28,Alunos!$S$2:$S$301,0)),""))</f>
        <v/>
      </c>
      <c r="D28" s="14"/>
      <c r="E28" s="14"/>
      <c r="F28" s="26"/>
      <c r="G28" s="19" t="str">
        <f aca="false">IF(AND(E28="Sim",F28=""),"Sim","")</f>
        <v/>
      </c>
      <c r="H28" s="14"/>
    </row>
    <row r="29" customFormat="false" ht="15" hidden="false" customHeight="false" outlineLevel="0" collapsed="false">
      <c r="A29" s="26"/>
      <c r="B29" s="14"/>
      <c r="C29" s="19" t="str">
        <f aca="false">IF(B29="","",IFERROR(INDEX(Alunos!$J$2:$J$301,MATCH(B29,Alunos!$S$2:$S$301,0)),""))</f>
        <v/>
      </c>
      <c r="D29" s="14"/>
      <c r="E29" s="14"/>
      <c r="F29" s="26"/>
      <c r="G29" s="19" t="str">
        <f aca="false">IF(AND(E29="Sim",F29=""),"Sim","")</f>
        <v/>
      </c>
      <c r="H29" s="14"/>
    </row>
    <row r="30" customFormat="false" ht="15" hidden="false" customHeight="false" outlineLevel="0" collapsed="false">
      <c r="A30" s="26"/>
      <c r="B30" s="14"/>
      <c r="C30" s="19" t="str">
        <f aca="false">IF(B30="","",IFERROR(INDEX(Alunos!$J$2:$J$301,MATCH(B30,Alunos!$S$2:$S$301,0)),""))</f>
        <v/>
      </c>
      <c r="D30" s="14"/>
      <c r="E30" s="14"/>
      <c r="F30" s="26"/>
      <c r="G30" s="19" t="str">
        <f aca="false">IF(AND(E30="Sim",F30=""),"Sim","")</f>
        <v/>
      </c>
      <c r="H30" s="14"/>
    </row>
    <row r="31" customFormat="false" ht="15" hidden="false" customHeight="false" outlineLevel="0" collapsed="false">
      <c r="A31" s="26"/>
      <c r="B31" s="14"/>
      <c r="C31" s="19" t="str">
        <f aca="false">IF(B31="","",IFERROR(INDEX(Alunos!$J$2:$J$301,MATCH(B31,Alunos!$S$2:$S$301,0)),""))</f>
        <v/>
      </c>
      <c r="D31" s="14"/>
      <c r="E31" s="14"/>
      <c r="F31" s="26"/>
      <c r="G31" s="19" t="str">
        <f aca="false">IF(AND(E31="Sim",F31=""),"Sim","")</f>
        <v/>
      </c>
      <c r="H31" s="14"/>
    </row>
    <row r="32" customFormat="false" ht="15" hidden="false" customHeight="false" outlineLevel="0" collapsed="false">
      <c r="A32" s="26"/>
      <c r="B32" s="14"/>
      <c r="C32" s="19" t="str">
        <f aca="false">IF(B32="","",IFERROR(INDEX(Alunos!$J$2:$J$301,MATCH(B32,Alunos!$S$2:$S$301,0)),""))</f>
        <v/>
      </c>
      <c r="D32" s="14"/>
      <c r="E32" s="14"/>
      <c r="F32" s="26"/>
      <c r="G32" s="19" t="str">
        <f aca="false">IF(AND(E32="Sim",F32=""),"Sim","")</f>
        <v/>
      </c>
      <c r="H32" s="14"/>
    </row>
    <row r="33" customFormat="false" ht="15" hidden="false" customHeight="false" outlineLevel="0" collapsed="false">
      <c r="A33" s="26"/>
      <c r="B33" s="14"/>
      <c r="C33" s="19" t="str">
        <f aca="false">IF(B33="","",IFERROR(INDEX(Alunos!$J$2:$J$301,MATCH(B33,Alunos!$S$2:$S$301,0)),""))</f>
        <v/>
      </c>
      <c r="D33" s="14"/>
      <c r="E33" s="14"/>
      <c r="F33" s="26"/>
      <c r="G33" s="19" t="str">
        <f aca="false">IF(AND(E33="Sim",F33=""),"Sim","")</f>
        <v/>
      </c>
      <c r="H33" s="14"/>
    </row>
    <row r="34" customFormat="false" ht="15" hidden="false" customHeight="false" outlineLevel="0" collapsed="false">
      <c r="A34" s="26"/>
      <c r="B34" s="14"/>
      <c r="C34" s="19" t="str">
        <f aca="false">IF(B34="","",IFERROR(INDEX(Alunos!$J$2:$J$301,MATCH(B34,Alunos!$S$2:$S$301,0)),""))</f>
        <v/>
      </c>
      <c r="D34" s="14"/>
      <c r="E34" s="14"/>
      <c r="F34" s="26"/>
      <c r="G34" s="19" t="str">
        <f aca="false">IF(AND(E34="Sim",F34=""),"Sim","")</f>
        <v/>
      </c>
      <c r="H34" s="14"/>
    </row>
    <row r="35" customFormat="false" ht="15" hidden="false" customHeight="false" outlineLevel="0" collapsed="false">
      <c r="A35" s="26"/>
      <c r="B35" s="14"/>
      <c r="C35" s="19" t="str">
        <f aca="false">IF(B35="","",IFERROR(INDEX(Alunos!$J$2:$J$301,MATCH(B35,Alunos!$S$2:$S$301,0)),""))</f>
        <v/>
      </c>
      <c r="D35" s="14"/>
      <c r="E35" s="14"/>
      <c r="F35" s="26"/>
      <c r="G35" s="19" t="str">
        <f aca="false">IF(AND(E35="Sim",F35=""),"Sim","")</f>
        <v/>
      </c>
      <c r="H35" s="14"/>
    </row>
    <row r="36" customFormat="false" ht="15" hidden="false" customHeight="false" outlineLevel="0" collapsed="false">
      <c r="A36" s="26"/>
      <c r="B36" s="14"/>
      <c r="C36" s="19" t="str">
        <f aca="false">IF(B36="","",IFERROR(INDEX(Alunos!$J$2:$J$301,MATCH(B36,Alunos!$S$2:$S$301,0)),""))</f>
        <v/>
      </c>
      <c r="D36" s="14"/>
      <c r="E36" s="14"/>
      <c r="F36" s="26"/>
      <c r="G36" s="19" t="str">
        <f aca="false">IF(AND(E36="Sim",F36=""),"Sim","")</f>
        <v/>
      </c>
      <c r="H36" s="14"/>
    </row>
    <row r="37" customFormat="false" ht="15" hidden="false" customHeight="false" outlineLevel="0" collapsed="false">
      <c r="A37" s="26"/>
      <c r="B37" s="14"/>
      <c r="C37" s="19" t="str">
        <f aca="false">IF(B37="","",IFERROR(INDEX(Alunos!$J$2:$J$301,MATCH(B37,Alunos!$S$2:$S$301,0)),""))</f>
        <v/>
      </c>
      <c r="D37" s="14"/>
      <c r="E37" s="14"/>
      <c r="F37" s="26"/>
      <c r="G37" s="19" t="str">
        <f aca="false">IF(AND(E37="Sim",F37=""),"Sim","")</f>
        <v/>
      </c>
      <c r="H37" s="14"/>
    </row>
    <row r="38" customFormat="false" ht="15" hidden="false" customHeight="false" outlineLevel="0" collapsed="false">
      <c r="A38" s="26"/>
      <c r="B38" s="14"/>
      <c r="C38" s="19" t="str">
        <f aca="false">IF(B38="","",IFERROR(INDEX(Alunos!$J$2:$J$301,MATCH(B38,Alunos!$S$2:$S$301,0)),""))</f>
        <v/>
      </c>
      <c r="D38" s="14"/>
      <c r="E38" s="14"/>
      <c r="F38" s="26"/>
      <c r="G38" s="19" t="str">
        <f aca="false">IF(AND(E38="Sim",F38=""),"Sim","")</f>
        <v/>
      </c>
      <c r="H38" s="14"/>
    </row>
    <row r="39" customFormat="false" ht="15" hidden="false" customHeight="false" outlineLevel="0" collapsed="false">
      <c r="A39" s="26"/>
      <c r="B39" s="14"/>
      <c r="C39" s="19" t="str">
        <f aca="false">IF(B39="","",IFERROR(INDEX(Alunos!$J$2:$J$301,MATCH(B39,Alunos!$S$2:$S$301,0)),""))</f>
        <v/>
      </c>
      <c r="D39" s="14"/>
      <c r="E39" s="14"/>
      <c r="F39" s="26"/>
      <c r="G39" s="19" t="str">
        <f aca="false">IF(AND(E39="Sim",F39=""),"Sim","")</f>
        <v/>
      </c>
      <c r="H39" s="14"/>
    </row>
    <row r="40" customFormat="false" ht="15" hidden="false" customHeight="false" outlineLevel="0" collapsed="false">
      <c r="A40" s="26"/>
      <c r="B40" s="14"/>
      <c r="C40" s="19" t="str">
        <f aca="false">IF(B40="","",IFERROR(INDEX(Alunos!$J$2:$J$301,MATCH(B40,Alunos!$S$2:$S$301,0)),""))</f>
        <v/>
      </c>
      <c r="D40" s="14"/>
      <c r="E40" s="14"/>
      <c r="F40" s="26"/>
      <c r="G40" s="19" t="str">
        <f aca="false">IF(AND(E40="Sim",F40=""),"Sim","")</f>
        <v/>
      </c>
      <c r="H40" s="14"/>
    </row>
    <row r="41" customFormat="false" ht="15" hidden="false" customHeight="false" outlineLevel="0" collapsed="false">
      <c r="A41" s="26"/>
      <c r="B41" s="14"/>
      <c r="C41" s="19" t="str">
        <f aca="false">IF(B41="","",IFERROR(INDEX(Alunos!$J$2:$J$301,MATCH(B41,Alunos!$S$2:$S$301,0)),""))</f>
        <v/>
      </c>
      <c r="D41" s="14"/>
      <c r="E41" s="14"/>
      <c r="F41" s="26"/>
      <c r="G41" s="19" t="str">
        <f aca="false">IF(AND(E41="Sim",F41=""),"Sim","")</f>
        <v/>
      </c>
      <c r="H41" s="14"/>
    </row>
    <row r="42" customFormat="false" ht="15" hidden="false" customHeight="false" outlineLevel="0" collapsed="false">
      <c r="A42" s="26"/>
      <c r="B42" s="14"/>
      <c r="C42" s="19" t="str">
        <f aca="false">IF(B42="","",IFERROR(INDEX(Alunos!$J$2:$J$301,MATCH(B42,Alunos!$S$2:$S$301,0)),""))</f>
        <v/>
      </c>
      <c r="D42" s="14"/>
      <c r="E42" s="14"/>
      <c r="F42" s="26"/>
      <c r="G42" s="19" t="str">
        <f aca="false">IF(AND(E42="Sim",F42=""),"Sim","")</f>
        <v/>
      </c>
      <c r="H42" s="14"/>
    </row>
    <row r="43" customFormat="false" ht="15" hidden="false" customHeight="false" outlineLevel="0" collapsed="false">
      <c r="A43" s="26"/>
      <c r="B43" s="14"/>
      <c r="C43" s="19" t="str">
        <f aca="false">IF(B43="","",IFERROR(INDEX(Alunos!$J$2:$J$301,MATCH(B43,Alunos!$S$2:$S$301,0)),""))</f>
        <v/>
      </c>
      <c r="D43" s="14"/>
      <c r="E43" s="14"/>
      <c r="F43" s="26"/>
      <c r="G43" s="19" t="str">
        <f aca="false">IF(AND(E43="Sim",F43=""),"Sim","")</f>
        <v/>
      </c>
      <c r="H43" s="14"/>
    </row>
    <row r="44" customFormat="false" ht="15" hidden="false" customHeight="false" outlineLevel="0" collapsed="false">
      <c r="A44" s="26"/>
      <c r="B44" s="14"/>
      <c r="C44" s="19" t="str">
        <f aca="false">IF(B44="","",IFERROR(INDEX(Alunos!$J$2:$J$301,MATCH(B44,Alunos!$S$2:$S$301,0)),""))</f>
        <v/>
      </c>
      <c r="D44" s="14"/>
      <c r="E44" s="14"/>
      <c r="F44" s="26"/>
      <c r="G44" s="19" t="str">
        <f aca="false">IF(AND(E44="Sim",F44=""),"Sim","")</f>
        <v/>
      </c>
      <c r="H44" s="14"/>
    </row>
    <row r="45" customFormat="false" ht="15" hidden="false" customHeight="false" outlineLevel="0" collapsed="false">
      <c r="A45" s="26"/>
      <c r="B45" s="14"/>
      <c r="C45" s="19" t="str">
        <f aca="false">IF(B45="","",IFERROR(INDEX(Alunos!$J$2:$J$301,MATCH(B45,Alunos!$S$2:$S$301,0)),""))</f>
        <v/>
      </c>
      <c r="D45" s="14"/>
      <c r="E45" s="14"/>
      <c r="F45" s="26"/>
      <c r="G45" s="19" t="str">
        <f aca="false">IF(AND(E45="Sim",F45=""),"Sim","")</f>
        <v/>
      </c>
      <c r="H45" s="14"/>
    </row>
    <row r="46" customFormat="false" ht="15" hidden="false" customHeight="false" outlineLevel="0" collapsed="false">
      <c r="A46" s="26"/>
      <c r="B46" s="14"/>
      <c r="C46" s="19" t="str">
        <f aca="false">IF(B46="","",IFERROR(INDEX(Alunos!$J$2:$J$301,MATCH(B46,Alunos!$S$2:$S$301,0)),""))</f>
        <v/>
      </c>
      <c r="D46" s="14"/>
      <c r="E46" s="14"/>
      <c r="F46" s="26"/>
      <c r="G46" s="19" t="str">
        <f aca="false">IF(AND(E46="Sim",F46=""),"Sim","")</f>
        <v/>
      </c>
      <c r="H46" s="14"/>
    </row>
    <row r="47" customFormat="false" ht="15" hidden="false" customHeight="false" outlineLevel="0" collapsed="false">
      <c r="A47" s="26"/>
      <c r="B47" s="14"/>
      <c r="C47" s="19" t="str">
        <f aca="false">IF(B47="","",IFERROR(INDEX(Alunos!$J$2:$J$301,MATCH(B47,Alunos!$S$2:$S$301,0)),""))</f>
        <v/>
      </c>
      <c r="D47" s="14"/>
      <c r="E47" s="14"/>
      <c r="F47" s="26"/>
      <c r="G47" s="19" t="str">
        <f aca="false">IF(AND(E47="Sim",F47=""),"Sim","")</f>
        <v/>
      </c>
      <c r="H47" s="14"/>
    </row>
    <row r="48" customFormat="false" ht="15" hidden="false" customHeight="false" outlineLevel="0" collapsed="false">
      <c r="A48" s="26"/>
      <c r="B48" s="14"/>
      <c r="C48" s="19" t="str">
        <f aca="false">IF(B48="","",IFERROR(INDEX(Alunos!$J$2:$J$301,MATCH(B48,Alunos!$S$2:$S$301,0)),""))</f>
        <v/>
      </c>
      <c r="D48" s="14"/>
      <c r="E48" s="14"/>
      <c r="F48" s="26"/>
      <c r="G48" s="19" t="str">
        <f aca="false">IF(AND(E48="Sim",F48=""),"Sim","")</f>
        <v/>
      </c>
      <c r="H48" s="14"/>
    </row>
    <row r="49" customFormat="false" ht="15" hidden="false" customHeight="false" outlineLevel="0" collapsed="false">
      <c r="A49" s="26"/>
      <c r="B49" s="14"/>
      <c r="C49" s="19" t="str">
        <f aca="false">IF(B49="","",IFERROR(INDEX(Alunos!$J$2:$J$301,MATCH(B49,Alunos!$S$2:$S$301,0)),""))</f>
        <v/>
      </c>
      <c r="D49" s="14"/>
      <c r="E49" s="14"/>
      <c r="F49" s="26"/>
      <c r="G49" s="19" t="str">
        <f aca="false">IF(AND(E49="Sim",F49=""),"Sim","")</f>
        <v/>
      </c>
      <c r="H49" s="14"/>
    </row>
    <row r="50" customFormat="false" ht="15" hidden="false" customHeight="false" outlineLevel="0" collapsed="false">
      <c r="A50" s="26"/>
      <c r="B50" s="14"/>
      <c r="C50" s="19" t="str">
        <f aca="false">IF(B50="","",IFERROR(INDEX(Alunos!$J$2:$J$301,MATCH(B50,Alunos!$S$2:$S$301,0)),""))</f>
        <v/>
      </c>
      <c r="D50" s="14"/>
      <c r="E50" s="14"/>
      <c r="F50" s="26"/>
      <c r="G50" s="19" t="str">
        <f aca="false">IF(AND(E50="Sim",F50=""),"Sim","")</f>
        <v/>
      </c>
      <c r="H50" s="14"/>
    </row>
    <row r="51" customFormat="false" ht="15" hidden="false" customHeight="false" outlineLevel="0" collapsed="false">
      <c r="A51" s="26"/>
      <c r="B51" s="14"/>
      <c r="C51" s="19" t="str">
        <f aca="false">IF(B51="","",IFERROR(INDEX(Alunos!$J$2:$J$301,MATCH(B51,Alunos!$S$2:$S$301,0)),""))</f>
        <v/>
      </c>
      <c r="D51" s="14"/>
      <c r="E51" s="14"/>
      <c r="F51" s="26"/>
      <c r="G51" s="19" t="str">
        <f aca="false">IF(AND(E51="Sim",F51=""),"Sim","")</f>
        <v/>
      </c>
      <c r="H51" s="14"/>
    </row>
    <row r="52" customFormat="false" ht="15" hidden="false" customHeight="false" outlineLevel="0" collapsed="false">
      <c r="A52" s="26"/>
      <c r="B52" s="14"/>
      <c r="C52" s="19" t="str">
        <f aca="false">IF(B52="","",IFERROR(INDEX(Alunos!$J$2:$J$301,MATCH(B52,Alunos!$S$2:$S$301,0)),""))</f>
        <v/>
      </c>
      <c r="D52" s="14"/>
      <c r="E52" s="14"/>
      <c r="F52" s="26"/>
      <c r="G52" s="19" t="str">
        <f aca="false">IF(AND(E52="Sim",F52=""),"Sim","")</f>
        <v/>
      </c>
      <c r="H52" s="14"/>
    </row>
    <row r="53" customFormat="false" ht="15" hidden="false" customHeight="false" outlineLevel="0" collapsed="false">
      <c r="A53" s="26"/>
      <c r="B53" s="14"/>
      <c r="C53" s="19" t="str">
        <f aca="false">IF(B53="","",IFERROR(INDEX(Alunos!$J$2:$J$301,MATCH(B53,Alunos!$S$2:$S$301,0)),""))</f>
        <v/>
      </c>
      <c r="D53" s="14"/>
      <c r="E53" s="14"/>
      <c r="F53" s="26"/>
      <c r="G53" s="19" t="str">
        <f aca="false">IF(AND(E53="Sim",F53=""),"Sim","")</f>
        <v/>
      </c>
      <c r="H53" s="14"/>
    </row>
    <row r="54" customFormat="false" ht="15" hidden="false" customHeight="false" outlineLevel="0" collapsed="false">
      <c r="A54" s="26"/>
      <c r="B54" s="14"/>
      <c r="C54" s="19" t="str">
        <f aca="false">IF(B54="","",IFERROR(INDEX(Alunos!$J$2:$J$301,MATCH(B54,Alunos!$S$2:$S$301,0)),""))</f>
        <v/>
      </c>
      <c r="D54" s="14"/>
      <c r="E54" s="14"/>
      <c r="F54" s="26"/>
      <c r="G54" s="19" t="str">
        <f aca="false">IF(AND(E54="Sim",F54=""),"Sim","")</f>
        <v/>
      </c>
      <c r="H54" s="14"/>
    </row>
    <row r="55" customFormat="false" ht="15" hidden="false" customHeight="false" outlineLevel="0" collapsed="false">
      <c r="A55" s="26"/>
      <c r="B55" s="14"/>
      <c r="C55" s="19" t="str">
        <f aca="false">IF(B55="","",IFERROR(INDEX(Alunos!$J$2:$J$301,MATCH(B55,Alunos!$S$2:$S$301,0)),""))</f>
        <v/>
      </c>
      <c r="D55" s="14"/>
      <c r="E55" s="14"/>
      <c r="F55" s="26"/>
      <c r="G55" s="19" t="str">
        <f aca="false">IF(AND(E55="Sim",F55=""),"Sim","")</f>
        <v/>
      </c>
      <c r="H55" s="14"/>
    </row>
    <row r="56" customFormat="false" ht="15" hidden="false" customHeight="false" outlineLevel="0" collapsed="false">
      <c r="A56" s="26"/>
      <c r="B56" s="14"/>
      <c r="C56" s="19" t="str">
        <f aca="false">IF(B56="","",IFERROR(INDEX(Alunos!$J$2:$J$301,MATCH(B56,Alunos!$S$2:$S$301,0)),""))</f>
        <v/>
      </c>
      <c r="D56" s="14"/>
      <c r="E56" s="14"/>
      <c r="F56" s="26"/>
      <c r="G56" s="19" t="str">
        <f aca="false">IF(AND(E56="Sim",F56=""),"Sim","")</f>
        <v/>
      </c>
      <c r="H56" s="14"/>
    </row>
    <row r="57" customFormat="false" ht="15" hidden="false" customHeight="false" outlineLevel="0" collapsed="false">
      <c r="A57" s="26"/>
      <c r="B57" s="14"/>
      <c r="C57" s="19" t="str">
        <f aca="false">IF(B57="","",IFERROR(INDEX(Alunos!$J$2:$J$301,MATCH(B57,Alunos!$S$2:$S$301,0)),""))</f>
        <v/>
      </c>
      <c r="D57" s="14"/>
      <c r="E57" s="14"/>
      <c r="F57" s="26"/>
      <c r="G57" s="19" t="str">
        <f aca="false">IF(AND(E57="Sim",F57=""),"Sim","")</f>
        <v/>
      </c>
      <c r="H57" s="14"/>
    </row>
    <row r="58" customFormat="false" ht="15" hidden="false" customHeight="false" outlineLevel="0" collapsed="false">
      <c r="A58" s="26"/>
      <c r="B58" s="14"/>
      <c r="C58" s="19" t="str">
        <f aca="false">IF(B58="","",IFERROR(INDEX(Alunos!$J$2:$J$301,MATCH(B58,Alunos!$S$2:$S$301,0)),""))</f>
        <v/>
      </c>
      <c r="D58" s="14"/>
      <c r="E58" s="14"/>
      <c r="F58" s="26"/>
      <c r="G58" s="19" t="str">
        <f aca="false">IF(AND(E58="Sim",F58=""),"Sim","")</f>
        <v/>
      </c>
      <c r="H58" s="14"/>
    </row>
    <row r="59" customFormat="false" ht="15" hidden="false" customHeight="false" outlineLevel="0" collapsed="false">
      <c r="A59" s="26"/>
      <c r="B59" s="14"/>
      <c r="C59" s="19" t="str">
        <f aca="false">IF(B59="","",IFERROR(INDEX(Alunos!$J$2:$J$301,MATCH(B59,Alunos!$S$2:$S$301,0)),""))</f>
        <v/>
      </c>
      <c r="D59" s="14"/>
      <c r="E59" s="14"/>
      <c r="F59" s="26"/>
      <c r="G59" s="19" t="str">
        <f aca="false">IF(AND(E59="Sim",F59=""),"Sim","")</f>
        <v/>
      </c>
      <c r="H59" s="14"/>
    </row>
    <row r="60" customFormat="false" ht="15" hidden="false" customHeight="false" outlineLevel="0" collapsed="false">
      <c r="A60" s="26"/>
      <c r="B60" s="14"/>
      <c r="C60" s="19" t="str">
        <f aca="false">IF(B60="","",IFERROR(INDEX(Alunos!$J$2:$J$301,MATCH(B60,Alunos!$S$2:$S$301,0)),""))</f>
        <v/>
      </c>
      <c r="D60" s="14"/>
      <c r="E60" s="14"/>
      <c r="F60" s="26"/>
      <c r="G60" s="19" t="str">
        <f aca="false">IF(AND(E60="Sim",F60=""),"Sim","")</f>
        <v/>
      </c>
      <c r="H60" s="14"/>
    </row>
    <row r="61" customFormat="false" ht="15" hidden="false" customHeight="false" outlineLevel="0" collapsed="false">
      <c r="A61" s="26"/>
      <c r="B61" s="14"/>
      <c r="C61" s="19" t="str">
        <f aca="false">IF(B61="","",IFERROR(INDEX(Alunos!$J$2:$J$301,MATCH(B61,Alunos!$S$2:$S$301,0)),""))</f>
        <v/>
      </c>
      <c r="D61" s="14"/>
      <c r="E61" s="14"/>
      <c r="F61" s="26"/>
      <c r="G61" s="19" t="str">
        <f aca="false">IF(AND(E61="Sim",F61=""),"Sim","")</f>
        <v/>
      </c>
      <c r="H61" s="14"/>
    </row>
    <row r="62" customFormat="false" ht="15" hidden="false" customHeight="false" outlineLevel="0" collapsed="false">
      <c r="A62" s="26"/>
      <c r="B62" s="14"/>
      <c r="C62" s="19" t="str">
        <f aca="false">IF(B62="","",IFERROR(INDEX(Alunos!$J$2:$J$301,MATCH(B62,Alunos!$S$2:$S$301,0)),""))</f>
        <v/>
      </c>
      <c r="D62" s="14"/>
      <c r="E62" s="14"/>
      <c r="F62" s="26"/>
      <c r="G62" s="19" t="str">
        <f aca="false">IF(AND(E62="Sim",F62=""),"Sim","")</f>
        <v/>
      </c>
      <c r="H62" s="14"/>
    </row>
    <row r="63" customFormat="false" ht="15" hidden="false" customHeight="false" outlineLevel="0" collapsed="false">
      <c r="A63" s="26"/>
      <c r="B63" s="14"/>
      <c r="C63" s="19" t="str">
        <f aca="false">IF(B63="","",IFERROR(INDEX(Alunos!$J$2:$J$301,MATCH(B63,Alunos!$S$2:$S$301,0)),""))</f>
        <v/>
      </c>
      <c r="D63" s="14"/>
      <c r="E63" s="14"/>
      <c r="F63" s="26"/>
      <c r="G63" s="19" t="str">
        <f aca="false">IF(AND(E63="Sim",F63=""),"Sim","")</f>
        <v/>
      </c>
      <c r="H63" s="14"/>
    </row>
    <row r="64" customFormat="false" ht="15" hidden="false" customHeight="false" outlineLevel="0" collapsed="false">
      <c r="A64" s="26"/>
      <c r="B64" s="14"/>
      <c r="C64" s="19" t="str">
        <f aca="false">IF(B64="","",IFERROR(INDEX(Alunos!$J$2:$J$301,MATCH(B64,Alunos!$S$2:$S$301,0)),""))</f>
        <v/>
      </c>
      <c r="D64" s="14"/>
      <c r="E64" s="14"/>
      <c r="F64" s="26"/>
      <c r="G64" s="19" t="str">
        <f aca="false">IF(AND(E64="Sim",F64=""),"Sim","")</f>
        <v/>
      </c>
      <c r="H64" s="14"/>
    </row>
    <row r="65" customFormat="false" ht="15" hidden="false" customHeight="false" outlineLevel="0" collapsed="false">
      <c r="A65" s="26"/>
      <c r="B65" s="14"/>
      <c r="C65" s="19" t="str">
        <f aca="false">IF(B65="","",IFERROR(INDEX(Alunos!$J$2:$J$301,MATCH(B65,Alunos!$S$2:$S$301,0)),""))</f>
        <v/>
      </c>
      <c r="D65" s="14"/>
      <c r="E65" s="14"/>
      <c r="F65" s="26"/>
      <c r="G65" s="19" t="str">
        <f aca="false">IF(AND(E65="Sim",F65=""),"Sim","")</f>
        <v/>
      </c>
      <c r="H65" s="14"/>
    </row>
    <row r="66" customFormat="false" ht="15" hidden="false" customHeight="false" outlineLevel="0" collapsed="false">
      <c r="A66" s="26"/>
      <c r="B66" s="14"/>
      <c r="C66" s="19" t="str">
        <f aca="false">IF(B66="","",IFERROR(INDEX(Alunos!$J$2:$J$301,MATCH(B66,Alunos!$S$2:$S$301,0)),""))</f>
        <v/>
      </c>
      <c r="D66" s="14"/>
      <c r="E66" s="14"/>
      <c r="F66" s="26"/>
      <c r="G66" s="19" t="str">
        <f aca="false">IF(AND(E66="Sim",F66=""),"Sim","")</f>
        <v/>
      </c>
      <c r="H66" s="14"/>
    </row>
    <row r="67" customFormat="false" ht="15" hidden="false" customHeight="false" outlineLevel="0" collapsed="false">
      <c r="A67" s="26"/>
      <c r="B67" s="14"/>
      <c r="C67" s="19" t="str">
        <f aca="false">IF(B67="","",IFERROR(INDEX(Alunos!$J$2:$J$301,MATCH(B67,Alunos!$S$2:$S$301,0)),""))</f>
        <v/>
      </c>
      <c r="D67" s="14"/>
      <c r="E67" s="14"/>
      <c r="F67" s="26"/>
      <c r="G67" s="19" t="str">
        <f aca="false">IF(AND(E67="Sim",F67=""),"Sim","")</f>
        <v/>
      </c>
      <c r="H67" s="14"/>
    </row>
    <row r="68" customFormat="false" ht="15" hidden="false" customHeight="false" outlineLevel="0" collapsed="false">
      <c r="A68" s="26"/>
      <c r="B68" s="14"/>
      <c r="C68" s="19" t="str">
        <f aca="false">IF(B68="","",IFERROR(INDEX(Alunos!$J$2:$J$301,MATCH(B68,Alunos!$S$2:$S$301,0)),""))</f>
        <v/>
      </c>
      <c r="D68" s="14"/>
      <c r="E68" s="14"/>
      <c r="F68" s="26"/>
      <c r="G68" s="19" t="str">
        <f aca="false">IF(AND(E68="Sim",F68=""),"Sim","")</f>
        <v/>
      </c>
      <c r="H68" s="14"/>
    </row>
    <row r="69" customFormat="false" ht="15" hidden="false" customHeight="false" outlineLevel="0" collapsed="false">
      <c r="A69" s="26"/>
      <c r="B69" s="14"/>
      <c r="C69" s="19" t="str">
        <f aca="false">IF(B69="","",IFERROR(INDEX(Alunos!$J$2:$J$301,MATCH(B69,Alunos!$S$2:$S$301,0)),""))</f>
        <v/>
      </c>
      <c r="D69" s="14"/>
      <c r="E69" s="14"/>
      <c r="F69" s="26"/>
      <c r="G69" s="19" t="str">
        <f aca="false">IF(AND(E69="Sim",F69=""),"Sim","")</f>
        <v/>
      </c>
      <c r="H69" s="14"/>
    </row>
    <row r="70" customFormat="false" ht="15" hidden="false" customHeight="false" outlineLevel="0" collapsed="false">
      <c r="A70" s="26"/>
      <c r="B70" s="14"/>
      <c r="C70" s="19" t="str">
        <f aca="false">IF(B70="","",IFERROR(INDEX(Alunos!$J$2:$J$301,MATCH(B70,Alunos!$S$2:$S$301,0)),""))</f>
        <v/>
      </c>
      <c r="D70" s="14"/>
      <c r="E70" s="14"/>
      <c r="F70" s="26"/>
      <c r="G70" s="19" t="str">
        <f aca="false">IF(AND(E70="Sim",F70=""),"Sim","")</f>
        <v/>
      </c>
      <c r="H70" s="14"/>
    </row>
    <row r="71" customFormat="false" ht="15" hidden="false" customHeight="false" outlineLevel="0" collapsed="false">
      <c r="A71" s="26"/>
      <c r="B71" s="14"/>
      <c r="C71" s="19" t="str">
        <f aca="false">IF(B71="","",IFERROR(INDEX(Alunos!$J$2:$J$301,MATCH(B71,Alunos!$S$2:$S$301,0)),""))</f>
        <v/>
      </c>
      <c r="D71" s="14"/>
      <c r="E71" s="14"/>
      <c r="F71" s="26"/>
      <c r="G71" s="19" t="str">
        <f aca="false">IF(AND(E71="Sim",F71=""),"Sim","")</f>
        <v/>
      </c>
      <c r="H71" s="14"/>
    </row>
    <row r="72" customFormat="false" ht="15" hidden="false" customHeight="false" outlineLevel="0" collapsed="false">
      <c r="A72" s="26"/>
      <c r="B72" s="14"/>
      <c r="C72" s="19" t="str">
        <f aca="false">IF(B72="","",IFERROR(INDEX(Alunos!$J$2:$J$301,MATCH(B72,Alunos!$S$2:$S$301,0)),""))</f>
        <v/>
      </c>
      <c r="D72" s="14"/>
      <c r="E72" s="14"/>
      <c r="F72" s="26"/>
      <c r="G72" s="19" t="str">
        <f aca="false">IF(AND(E72="Sim",F72=""),"Sim","")</f>
        <v/>
      </c>
      <c r="H72" s="14"/>
    </row>
    <row r="73" customFormat="false" ht="15" hidden="false" customHeight="false" outlineLevel="0" collapsed="false">
      <c r="A73" s="26"/>
      <c r="B73" s="14"/>
      <c r="C73" s="19" t="str">
        <f aca="false">IF(B73="","",IFERROR(INDEX(Alunos!$J$2:$J$301,MATCH(B73,Alunos!$S$2:$S$301,0)),""))</f>
        <v/>
      </c>
      <c r="D73" s="14"/>
      <c r="E73" s="14"/>
      <c r="F73" s="26"/>
      <c r="G73" s="19" t="str">
        <f aca="false">IF(AND(E73="Sim",F73=""),"Sim","")</f>
        <v/>
      </c>
      <c r="H73" s="14"/>
    </row>
    <row r="74" customFormat="false" ht="15" hidden="false" customHeight="false" outlineLevel="0" collapsed="false">
      <c r="A74" s="26"/>
      <c r="B74" s="14"/>
      <c r="C74" s="19" t="str">
        <f aca="false">IF(B74="","",IFERROR(INDEX(Alunos!$J$2:$J$301,MATCH(B74,Alunos!$S$2:$S$301,0)),""))</f>
        <v/>
      </c>
      <c r="D74" s="14"/>
      <c r="E74" s="14"/>
      <c r="F74" s="26"/>
      <c r="G74" s="19" t="str">
        <f aca="false">IF(AND(E74="Sim",F74=""),"Sim","")</f>
        <v/>
      </c>
      <c r="H74" s="14"/>
    </row>
    <row r="75" customFormat="false" ht="15" hidden="false" customHeight="false" outlineLevel="0" collapsed="false">
      <c r="A75" s="26"/>
      <c r="B75" s="14"/>
      <c r="C75" s="19" t="str">
        <f aca="false">IF(B75="","",IFERROR(INDEX(Alunos!$J$2:$J$301,MATCH(B75,Alunos!$S$2:$S$301,0)),""))</f>
        <v/>
      </c>
      <c r="D75" s="14"/>
      <c r="E75" s="14"/>
      <c r="F75" s="26"/>
      <c r="G75" s="19" t="str">
        <f aca="false">IF(AND(E75="Sim",F75=""),"Sim","")</f>
        <v/>
      </c>
      <c r="H75" s="14"/>
    </row>
    <row r="76" customFormat="false" ht="15" hidden="false" customHeight="false" outlineLevel="0" collapsed="false">
      <c r="A76" s="26"/>
      <c r="B76" s="14"/>
      <c r="C76" s="19" t="str">
        <f aca="false">IF(B76="","",IFERROR(INDEX(Alunos!$J$2:$J$301,MATCH(B76,Alunos!$S$2:$S$301,0)),""))</f>
        <v/>
      </c>
      <c r="D76" s="14"/>
      <c r="E76" s="14"/>
      <c r="F76" s="26"/>
      <c r="G76" s="19" t="str">
        <f aca="false">IF(AND(E76="Sim",F76=""),"Sim","")</f>
        <v/>
      </c>
      <c r="H76" s="14"/>
    </row>
    <row r="77" customFormat="false" ht="15" hidden="false" customHeight="false" outlineLevel="0" collapsed="false">
      <c r="A77" s="26"/>
      <c r="B77" s="14"/>
      <c r="C77" s="19" t="str">
        <f aca="false">IF(B77="","",IFERROR(INDEX(Alunos!$J$2:$J$301,MATCH(B77,Alunos!$S$2:$S$301,0)),""))</f>
        <v/>
      </c>
      <c r="D77" s="14"/>
      <c r="E77" s="14"/>
      <c r="F77" s="26"/>
      <c r="G77" s="19" t="str">
        <f aca="false">IF(AND(E77="Sim",F77=""),"Sim","")</f>
        <v/>
      </c>
      <c r="H77" s="14"/>
    </row>
    <row r="78" customFormat="false" ht="15" hidden="false" customHeight="false" outlineLevel="0" collapsed="false">
      <c r="A78" s="26"/>
      <c r="B78" s="14"/>
      <c r="C78" s="19" t="str">
        <f aca="false">IF(B78="","",IFERROR(INDEX(Alunos!$J$2:$J$301,MATCH(B78,Alunos!$S$2:$S$301,0)),""))</f>
        <v/>
      </c>
      <c r="D78" s="14"/>
      <c r="E78" s="14"/>
      <c r="F78" s="26"/>
      <c r="G78" s="19" t="str">
        <f aca="false">IF(AND(E78="Sim",F78=""),"Sim","")</f>
        <v/>
      </c>
      <c r="H78" s="14"/>
    </row>
    <row r="79" customFormat="false" ht="15" hidden="false" customHeight="false" outlineLevel="0" collapsed="false">
      <c r="A79" s="26"/>
      <c r="B79" s="14"/>
      <c r="C79" s="19" t="str">
        <f aca="false">IF(B79="","",IFERROR(INDEX(Alunos!$J$2:$J$301,MATCH(B79,Alunos!$S$2:$S$301,0)),""))</f>
        <v/>
      </c>
      <c r="D79" s="14"/>
      <c r="E79" s="14"/>
      <c r="F79" s="26"/>
      <c r="G79" s="19" t="str">
        <f aca="false">IF(AND(E79="Sim",F79=""),"Sim","")</f>
        <v/>
      </c>
      <c r="H79" s="14"/>
    </row>
    <row r="80" customFormat="false" ht="15" hidden="false" customHeight="false" outlineLevel="0" collapsed="false">
      <c r="A80" s="26"/>
      <c r="B80" s="14"/>
      <c r="C80" s="19" t="str">
        <f aca="false">IF(B80="","",IFERROR(INDEX(Alunos!$J$2:$J$301,MATCH(B80,Alunos!$S$2:$S$301,0)),""))</f>
        <v/>
      </c>
      <c r="D80" s="14"/>
      <c r="E80" s="14"/>
      <c r="F80" s="26"/>
      <c r="G80" s="19" t="str">
        <f aca="false">IF(AND(E80="Sim",F80=""),"Sim","")</f>
        <v/>
      </c>
      <c r="H80" s="14"/>
    </row>
    <row r="81" customFormat="false" ht="15" hidden="false" customHeight="false" outlineLevel="0" collapsed="false">
      <c r="A81" s="26"/>
      <c r="B81" s="14"/>
      <c r="C81" s="19" t="str">
        <f aca="false">IF(B81="","",IFERROR(INDEX(Alunos!$J$2:$J$301,MATCH(B81,Alunos!$S$2:$S$301,0)),""))</f>
        <v/>
      </c>
      <c r="D81" s="14"/>
      <c r="E81" s="14"/>
      <c r="F81" s="26"/>
      <c r="G81" s="19" t="str">
        <f aca="false">IF(AND(E81="Sim",F81=""),"Sim","")</f>
        <v/>
      </c>
      <c r="H81" s="14"/>
    </row>
    <row r="82" customFormat="false" ht="15" hidden="false" customHeight="false" outlineLevel="0" collapsed="false">
      <c r="A82" s="26"/>
      <c r="B82" s="14"/>
      <c r="C82" s="19" t="str">
        <f aca="false">IF(B82="","",IFERROR(INDEX(Alunos!$J$2:$J$301,MATCH(B82,Alunos!$S$2:$S$301,0)),""))</f>
        <v/>
      </c>
      <c r="D82" s="14"/>
      <c r="E82" s="14"/>
      <c r="F82" s="26"/>
      <c r="G82" s="19" t="str">
        <f aca="false">IF(AND(E82="Sim",F82=""),"Sim","")</f>
        <v/>
      </c>
      <c r="H82" s="14"/>
    </row>
    <row r="83" customFormat="false" ht="15" hidden="false" customHeight="false" outlineLevel="0" collapsed="false">
      <c r="A83" s="26"/>
      <c r="B83" s="14"/>
      <c r="C83" s="19" t="str">
        <f aca="false">IF(B83="","",IFERROR(INDEX(Alunos!$J$2:$J$301,MATCH(B83,Alunos!$S$2:$S$301,0)),""))</f>
        <v/>
      </c>
      <c r="D83" s="14"/>
      <c r="E83" s="14"/>
      <c r="F83" s="26"/>
      <c r="G83" s="19" t="str">
        <f aca="false">IF(AND(E83="Sim",F83=""),"Sim","")</f>
        <v/>
      </c>
      <c r="H83" s="14"/>
    </row>
    <row r="84" customFormat="false" ht="15" hidden="false" customHeight="false" outlineLevel="0" collapsed="false">
      <c r="A84" s="26"/>
      <c r="B84" s="14"/>
      <c r="C84" s="19" t="str">
        <f aca="false">IF(B84="","",IFERROR(INDEX(Alunos!$J$2:$J$301,MATCH(B84,Alunos!$S$2:$S$301,0)),""))</f>
        <v/>
      </c>
      <c r="D84" s="14"/>
      <c r="E84" s="14"/>
      <c r="F84" s="26"/>
      <c r="G84" s="19" t="str">
        <f aca="false">IF(AND(E84="Sim",F84=""),"Sim","")</f>
        <v/>
      </c>
      <c r="H84" s="14"/>
    </row>
    <row r="85" customFormat="false" ht="15" hidden="false" customHeight="false" outlineLevel="0" collapsed="false">
      <c r="A85" s="26"/>
      <c r="B85" s="14"/>
      <c r="C85" s="19" t="str">
        <f aca="false">IF(B85="","",IFERROR(INDEX(Alunos!$J$2:$J$301,MATCH(B85,Alunos!$S$2:$S$301,0)),""))</f>
        <v/>
      </c>
      <c r="D85" s="14"/>
      <c r="E85" s="14"/>
      <c r="F85" s="26"/>
      <c r="G85" s="19" t="str">
        <f aca="false">IF(AND(E85="Sim",F85=""),"Sim","")</f>
        <v/>
      </c>
      <c r="H85" s="14"/>
    </row>
    <row r="86" customFormat="false" ht="15" hidden="false" customHeight="false" outlineLevel="0" collapsed="false">
      <c r="A86" s="26"/>
      <c r="B86" s="14"/>
      <c r="C86" s="19" t="str">
        <f aca="false">IF(B86="","",IFERROR(INDEX(Alunos!$J$2:$J$301,MATCH(B86,Alunos!$S$2:$S$301,0)),""))</f>
        <v/>
      </c>
      <c r="D86" s="14"/>
      <c r="E86" s="14"/>
      <c r="F86" s="26"/>
      <c r="G86" s="19" t="str">
        <f aca="false">IF(AND(E86="Sim",F86=""),"Sim","")</f>
        <v/>
      </c>
      <c r="H86" s="14"/>
    </row>
    <row r="87" customFormat="false" ht="15" hidden="false" customHeight="false" outlineLevel="0" collapsed="false">
      <c r="A87" s="26"/>
      <c r="B87" s="14"/>
      <c r="C87" s="19" t="str">
        <f aca="false">IF(B87="","",IFERROR(INDEX(Alunos!$J$2:$J$301,MATCH(B87,Alunos!$S$2:$S$301,0)),""))</f>
        <v/>
      </c>
      <c r="D87" s="14"/>
      <c r="E87" s="14"/>
      <c r="F87" s="26"/>
      <c r="G87" s="19" t="str">
        <f aca="false">IF(AND(E87="Sim",F87=""),"Sim","")</f>
        <v/>
      </c>
      <c r="H87" s="14"/>
    </row>
    <row r="88" customFormat="false" ht="15" hidden="false" customHeight="false" outlineLevel="0" collapsed="false">
      <c r="A88" s="26"/>
      <c r="B88" s="14"/>
      <c r="C88" s="19" t="str">
        <f aca="false">IF(B88="","",IFERROR(INDEX(Alunos!$J$2:$J$301,MATCH(B88,Alunos!$S$2:$S$301,0)),""))</f>
        <v/>
      </c>
      <c r="D88" s="14"/>
      <c r="E88" s="14"/>
      <c r="F88" s="26"/>
      <c r="G88" s="19" t="str">
        <f aca="false">IF(AND(E88="Sim",F88=""),"Sim","")</f>
        <v/>
      </c>
      <c r="H88" s="14"/>
    </row>
    <row r="89" customFormat="false" ht="15" hidden="false" customHeight="false" outlineLevel="0" collapsed="false">
      <c r="A89" s="26"/>
      <c r="B89" s="14"/>
      <c r="C89" s="19" t="str">
        <f aca="false">IF(B89="","",IFERROR(INDEX(Alunos!$J$2:$J$301,MATCH(B89,Alunos!$S$2:$S$301,0)),""))</f>
        <v/>
      </c>
      <c r="D89" s="14"/>
      <c r="E89" s="14"/>
      <c r="F89" s="26"/>
      <c r="G89" s="19" t="str">
        <f aca="false">IF(AND(E89="Sim",F89=""),"Sim","")</f>
        <v/>
      </c>
      <c r="H89" s="14"/>
    </row>
    <row r="90" customFormat="false" ht="15" hidden="false" customHeight="false" outlineLevel="0" collapsed="false">
      <c r="A90" s="26"/>
      <c r="B90" s="14"/>
      <c r="C90" s="19" t="str">
        <f aca="false">IF(B90="","",IFERROR(INDEX(Alunos!$J$2:$J$301,MATCH(B90,Alunos!$S$2:$S$301,0)),""))</f>
        <v/>
      </c>
      <c r="D90" s="14"/>
      <c r="E90" s="14"/>
      <c r="F90" s="26"/>
      <c r="G90" s="19" t="str">
        <f aca="false">IF(AND(E90="Sim",F90=""),"Sim","")</f>
        <v/>
      </c>
      <c r="H90" s="14"/>
    </row>
    <row r="91" customFormat="false" ht="15" hidden="false" customHeight="false" outlineLevel="0" collapsed="false">
      <c r="A91" s="26"/>
      <c r="B91" s="14"/>
      <c r="C91" s="19" t="str">
        <f aca="false">IF(B91="","",IFERROR(INDEX(Alunos!$J$2:$J$301,MATCH(B91,Alunos!$S$2:$S$301,0)),""))</f>
        <v/>
      </c>
      <c r="D91" s="14"/>
      <c r="E91" s="14"/>
      <c r="F91" s="26"/>
      <c r="G91" s="19" t="str">
        <f aca="false">IF(AND(E91="Sim",F91=""),"Sim","")</f>
        <v/>
      </c>
      <c r="H91" s="14"/>
    </row>
    <row r="92" customFormat="false" ht="15" hidden="false" customHeight="false" outlineLevel="0" collapsed="false">
      <c r="A92" s="26"/>
      <c r="B92" s="14"/>
      <c r="C92" s="19" t="str">
        <f aca="false">IF(B92="","",IFERROR(INDEX(Alunos!$J$2:$J$301,MATCH(B92,Alunos!$S$2:$S$301,0)),""))</f>
        <v/>
      </c>
      <c r="D92" s="14"/>
      <c r="E92" s="14"/>
      <c r="F92" s="26"/>
      <c r="G92" s="19" t="str">
        <f aca="false">IF(AND(E92="Sim",F92=""),"Sim","")</f>
        <v/>
      </c>
      <c r="H92" s="14"/>
    </row>
    <row r="93" customFormat="false" ht="15" hidden="false" customHeight="false" outlineLevel="0" collapsed="false">
      <c r="A93" s="26"/>
      <c r="B93" s="14"/>
      <c r="C93" s="19" t="str">
        <f aca="false">IF(B93="","",IFERROR(INDEX(Alunos!$J$2:$J$301,MATCH(B93,Alunos!$S$2:$S$301,0)),""))</f>
        <v/>
      </c>
      <c r="D93" s="14"/>
      <c r="E93" s="14"/>
      <c r="F93" s="26"/>
      <c r="G93" s="19" t="str">
        <f aca="false">IF(AND(E93="Sim",F93=""),"Sim","")</f>
        <v/>
      </c>
      <c r="H93" s="14"/>
    </row>
    <row r="94" customFormat="false" ht="15" hidden="false" customHeight="false" outlineLevel="0" collapsed="false">
      <c r="A94" s="26"/>
      <c r="B94" s="14"/>
      <c r="C94" s="19" t="str">
        <f aca="false">IF(B94="","",IFERROR(INDEX(Alunos!$J$2:$J$301,MATCH(B94,Alunos!$S$2:$S$301,0)),""))</f>
        <v/>
      </c>
      <c r="D94" s="14"/>
      <c r="E94" s="14"/>
      <c r="F94" s="26"/>
      <c r="G94" s="19" t="str">
        <f aca="false">IF(AND(E94="Sim",F94=""),"Sim","")</f>
        <v/>
      </c>
      <c r="H94" s="14"/>
    </row>
    <row r="95" customFormat="false" ht="15" hidden="false" customHeight="false" outlineLevel="0" collapsed="false">
      <c r="A95" s="26"/>
      <c r="B95" s="14"/>
      <c r="C95" s="19" t="str">
        <f aca="false">IF(B95="","",IFERROR(INDEX(Alunos!$J$2:$J$301,MATCH(B95,Alunos!$S$2:$S$301,0)),""))</f>
        <v/>
      </c>
      <c r="D95" s="14"/>
      <c r="E95" s="14"/>
      <c r="F95" s="26"/>
      <c r="G95" s="19" t="str">
        <f aca="false">IF(AND(E95="Sim",F95=""),"Sim","")</f>
        <v/>
      </c>
      <c r="H95" s="14"/>
    </row>
    <row r="96" customFormat="false" ht="15" hidden="false" customHeight="false" outlineLevel="0" collapsed="false">
      <c r="A96" s="26"/>
      <c r="B96" s="14"/>
      <c r="C96" s="19" t="str">
        <f aca="false">IF(B96="","",IFERROR(INDEX(Alunos!$J$2:$J$301,MATCH(B96,Alunos!$S$2:$S$301,0)),""))</f>
        <v/>
      </c>
      <c r="D96" s="14"/>
      <c r="E96" s="14"/>
      <c r="F96" s="26"/>
      <c r="G96" s="19" t="str">
        <f aca="false">IF(AND(E96="Sim",F96=""),"Sim","")</f>
        <v/>
      </c>
      <c r="H96" s="14"/>
    </row>
    <row r="97" customFormat="false" ht="15" hidden="false" customHeight="false" outlineLevel="0" collapsed="false">
      <c r="A97" s="26"/>
      <c r="B97" s="14"/>
      <c r="C97" s="19" t="str">
        <f aca="false">IF(B97="","",IFERROR(INDEX(Alunos!$J$2:$J$301,MATCH(B97,Alunos!$S$2:$S$301,0)),""))</f>
        <v/>
      </c>
      <c r="D97" s="14"/>
      <c r="E97" s="14"/>
      <c r="F97" s="26"/>
      <c r="G97" s="19" t="str">
        <f aca="false">IF(AND(E97="Sim",F97=""),"Sim","")</f>
        <v/>
      </c>
      <c r="H97" s="14"/>
    </row>
    <row r="98" customFormat="false" ht="15" hidden="false" customHeight="false" outlineLevel="0" collapsed="false">
      <c r="A98" s="26"/>
      <c r="B98" s="14"/>
      <c r="C98" s="19" t="str">
        <f aca="false">IF(B98="","",IFERROR(INDEX(Alunos!$J$2:$J$301,MATCH(B98,Alunos!$S$2:$S$301,0)),""))</f>
        <v/>
      </c>
      <c r="D98" s="14"/>
      <c r="E98" s="14"/>
      <c r="F98" s="26"/>
      <c r="G98" s="19" t="str">
        <f aca="false">IF(AND(E98="Sim",F98=""),"Sim","")</f>
        <v/>
      </c>
      <c r="H98" s="14"/>
    </row>
    <row r="99" customFormat="false" ht="15" hidden="false" customHeight="false" outlineLevel="0" collapsed="false">
      <c r="A99" s="26"/>
      <c r="B99" s="14"/>
      <c r="C99" s="19" t="str">
        <f aca="false">IF(B99="","",IFERROR(INDEX(Alunos!$J$2:$J$301,MATCH(B99,Alunos!$S$2:$S$301,0)),""))</f>
        <v/>
      </c>
      <c r="D99" s="14"/>
      <c r="E99" s="14"/>
      <c r="F99" s="26"/>
      <c r="G99" s="19" t="str">
        <f aca="false">IF(AND(E99="Sim",F99=""),"Sim","")</f>
        <v/>
      </c>
      <c r="H99" s="14"/>
    </row>
    <row r="100" customFormat="false" ht="15" hidden="false" customHeight="false" outlineLevel="0" collapsed="false">
      <c r="A100" s="26"/>
      <c r="B100" s="14"/>
      <c r="C100" s="19" t="str">
        <f aca="false">IF(B100="","",IFERROR(INDEX(Alunos!$J$2:$J$301,MATCH(B100,Alunos!$S$2:$S$301,0)),""))</f>
        <v/>
      </c>
      <c r="D100" s="14"/>
      <c r="E100" s="14"/>
      <c r="F100" s="26"/>
      <c r="G100" s="19" t="str">
        <f aca="false">IF(AND(E100="Sim",F100=""),"Sim","")</f>
        <v/>
      </c>
      <c r="H100" s="14"/>
    </row>
    <row r="101" customFormat="false" ht="15" hidden="false" customHeight="false" outlineLevel="0" collapsed="false">
      <c r="A101" s="26"/>
      <c r="B101" s="14"/>
      <c r="C101" s="19" t="str">
        <f aca="false">IF(B101="","",IFERROR(INDEX(Alunos!$J$2:$J$301,MATCH(B101,Alunos!$S$2:$S$301,0)),""))</f>
        <v/>
      </c>
      <c r="D101" s="14"/>
      <c r="E101" s="14"/>
      <c r="F101" s="26"/>
      <c r="G101" s="19" t="str">
        <f aca="false">IF(AND(E101="Sim",F101=""),"Sim","")</f>
        <v/>
      </c>
      <c r="H101" s="14"/>
    </row>
    <row r="102" customFormat="false" ht="15" hidden="false" customHeight="false" outlineLevel="0" collapsed="false">
      <c r="A102" s="26"/>
      <c r="B102" s="14"/>
      <c r="C102" s="19" t="str">
        <f aca="false">IF(B102="","",IFERROR(INDEX(Alunos!$J$2:$J$301,MATCH(B102,Alunos!$S$2:$S$301,0)),""))</f>
        <v/>
      </c>
      <c r="D102" s="14"/>
      <c r="E102" s="14"/>
      <c r="F102" s="26"/>
      <c r="G102" s="19" t="str">
        <f aca="false">IF(AND(E102="Sim",F102=""),"Sim","")</f>
        <v/>
      </c>
      <c r="H102" s="14"/>
    </row>
    <row r="103" customFormat="false" ht="15" hidden="false" customHeight="false" outlineLevel="0" collapsed="false">
      <c r="A103" s="26"/>
      <c r="B103" s="14"/>
      <c r="C103" s="19" t="str">
        <f aca="false">IF(B103="","",IFERROR(INDEX(Alunos!$J$2:$J$301,MATCH(B103,Alunos!$S$2:$S$301,0)),""))</f>
        <v/>
      </c>
      <c r="D103" s="14"/>
      <c r="E103" s="14"/>
      <c r="F103" s="26"/>
      <c r="G103" s="19" t="str">
        <f aca="false">IF(AND(E103="Sim",F103=""),"Sim","")</f>
        <v/>
      </c>
      <c r="H103" s="14"/>
    </row>
    <row r="104" customFormat="false" ht="15" hidden="false" customHeight="false" outlineLevel="0" collapsed="false">
      <c r="A104" s="26"/>
      <c r="B104" s="14"/>
      <c r="C104" s="19" t="str">
        <f aca="false">IF(B104="","",IFERROR(INDEX(Alunos!$J$2:$J$301,MATCH(B104,Alunos!$S$2:$S$301,0)),""))</f>
        <v/>
      </c>
      <c r="D104" s="14"/>
      <c r="E104" s="14"/>
      <c r="F104" s="26"/>
      <c r="G104" s="19" t="str">
        <f aca="false">IF(AND(E104="Sim",F104=""),"Sim","")</f>
        <v/>
      </c>
      <c r="H104" s="14"/>
    </row>
    <row r="105" customFormat="false" ht="15" hidden="false" customHeight="false" outlineLevel="0" collapsed="false">
      <c r="A105" s="26"/>
      <c r="B105" s="14"/>
      <c r="C105" s="19" t="str">
        <f aca="false">IF(B105="","",IFERROR(INDEX(Alunos!$J$2:$J$301,MATCH(B105,Alunos!$S$2:$S$301,0)),""))</f>
        <v/>
      </c>
      <c r="D105" s="14"/>
      <c r="E105" s="14"/>
      <c r="F105" s="26"/>
      <c r="G105" s="19" t="str">
        <f aca="false">IF(AND(E105="Sim",F105=""),"Sim","")</f>
        <v/>
      </c>
      <c r="H105" s="14"/>
    </row>
    <row r="106" customFormat="false" ht="15" hidden="false" customHeight="false" outlineLevel="0" collapsed="false">
      <c r="A106" s="26"/>
      <c r="B106" s="14"/>
      <c r="C106" s="19" t="str">
        <f aca="false">IF(B106="","",IFERROR(INDEX(Alunos!$J$2:$J$301,MATCH(B106,Alunos!$S$2:$S$301,0)),""))</f>
        <v/>
      </c>
      <c r="D106" s="14"/>
      <c r="E106" s="14"/>
      <c r="F106" s="26"/>
      <c r="G106" s="19" t="str">
        <f aca="false">IF(AND(E106="Sim",F106=""),"Sim","")</f>
        <v/>
      </c>
      <c r="H106" s="14"/>
    </row>
    <row r="107" customFormat="false" ht="15" hidden="false" customHeight="false" outlineLevel="0" collapsed="false">
      <c r="A107" s="26"/>
      <c r="B107" s="14"/>
      <c r="C107" s="19" t="str">
        <f aca="false">IF(B107="","",IFERROR(INDEX(Alunos!$J$2:$J$301,MATCH(B107,Alunos!$S$2:$S$301,0)),""))</f>
        <v/>
      </c>
      <c r="D107" s="14"/>
      <c r="E107" s="14"/>
      <c r="F107" s="26"/>
      <c r="G107" s="19" t="str">
        <f aca="false">IF(AND(E107="Sim",F107=""),"Sim","")</f>
        <v/>
      </c>
      <c r="H107" s="14"/>
    </row>
    <row r="108" customFormat="false" ht="15" hidden="false" customHeight="false" outlineLevel="0" collapsed="false">
      <c r="A108" s="26"/>
      <c r="B108" s="14"/>
      <c r="C108" s="19" t="str">
        <f aca="false">IF(B108="","",IFERROR(INDEX(Alunos!$J$2:$J$301,MATCH(B108,Alunos!$S$2:$S$301,0)),""))</f>
        <v/>
      </c>
      <c r="D108" s="14"/>
      <c r="E108" s="14"/>
      <c r="F108" s="26"/>
      <c r="G108" s="19" t="str">
        <f aca="false">IF(AND(E108="Sim",F108=""),"Sim","")</f>
        <v/>
      </c>
      <c r="H108" s="14"/>
    </row>
    <row r="109" customFormat="false" ht="15" hidden="false" customHeight="false" outlineLevel="0" collapsed="false">
      <c r="A109" s="26"/>
      <c r="B109" s="14"/>
      <c r="C109" s="19" t="str">
        <f aca="false">IF(B109="","",IFERROR(INDEX(Alunos!$J$2:$J$301,MATCH(B109,Alunos!$S$2:$S$301,0)),""))</f>
        <v/>
      </c>
      <c r="D109" s="14"/>
      <c r="E109" s="14"/>
      <c r="F109" s="26"/>
      <c r="G109" s="19" t="str">
        <f aca="false">IF(AND(E109="Sim",F109=""),"Sim","")</f>
        <v/>
      </c>
      <c r="H109" s="14"/>
    </row>
    <row r="110" customFormat="false" ht="15" hidden="false" customHeight="false" outlineLevel="0" collapsed="false">
      <c r="A110" s="26"/>
      <c r="B110" s="14"/>
      <c r="C110" s="19" t="str">
        <f aca="false">IF(B110="","",IFERROR(INDEX(Alunos!$J$2:$J$301,MATCH(B110,Alunos!$S$2:$S$301,0)),""))</f>
        <v/>
      </c>
      <c r="D110" s="14"/>
      <c r="E110" s="14"/>
      <c r="F110" s="26"/>
      <c r="G110" s="19" t="str">
        <f aca="false">IF(AND(E110="Sim",F110=""),"Sim","")</f>
        <v/>
      </c>
      <c r="H110" s="14"/>
    </row>
    <row r="111" customFormat="false" ht="15" hidden="false" customHeight="false" outlineLevel="0" collapsed="false">
      <c r="A111" s="26"/>
      <c r="B111" s="14"/>
      <c r="C111" s="19" t="str">
        <f aca="false">IF(B111="","",IFERROR(INDEX(Alunos!$J$2:$J$301,MATCH(B111,Alunos!$S$2:$S$301,0)),""))</f>
        <v/>
      </c>
      <c r="D111" s="14"/>
      <c r="E111" s="14"/>
      <c r="F111" s="26"/>
      <c r="G111" s="19" t="str">
        <f aca="false">IF(AND(E111="Sim",F111=""),"Sim","")</f>
        <v/>
      </c>
      <c r="H111" s="14"/>
    </row>
    <row r="112" customFormat="false" ht="15" hidden="false" customHeight="false" outlineLevel="0" collapsed="false">
      <c r="A112" s="26"/>
      <c r="B112" s="14"/>
      <c r="C112" s="19" t="str">
        <f aca="false">IF(B112="","",IFERROR(INDEX(Alunos!$J$2:$J$301,MATCH(B112,Alunos!$S$2:$S$301,0)),""))</f>
        <v/>
      </c>
      <c r="D112" s="14"/>
      <c r="E112" s="14"/>
      <c r="F112" s="26"/>
      <c r="G112" s="19" t="str">
        <f aca="false">IF(AND(E112="Sim",F112=""),"Sim","")</f>
        <v/>
      </c>
      <c r="H112" s="14"/>
    </row>
    <row r="113" customFormat="false" ht="15" hidden="false" customHeight="false" outlineLevel="0" collapsed="false">
      <c r="A113" s="26"/>
      <c r="B113" s="14"/>
      <c r="C113" s="19" t="str">
        <f aca="false">IF(B113="","",IFERROR(INDEX(Alunos!$J$2:$J$301,MATCH(B113,Alunos!$S$2:$S$301,0)),""))</f>
        <v/>
      </c>
      <c r="D113" s="14"/>
      <c r="E113" s="14"/>
      <c r="F113" s="26"/>
      <c r="G113" s="19" t="str">
        <f aca="false">IF(AND(E113="Sim",F113=""),"Sim","")</f>
        <v/>
      </c>
      <c r="H113" s="14"/>
    </row>
    <row r="114" customFormat="false" ht="15" hidden="false" customHeight="false" outlineLevel="0" collapsed="false">
      <c r="A114" s="26"/>
      <c r="B114" s="14"/>
      <c r="C114" s="19" t="str">
        <f aca="false">IF(B114="","",IFERROR(INDEX(Alunos!$J$2:$J$301,MATCH(B114,Alunos!$S$2:$S$301,0)),""))</f>
        <v/>
      </c>
      <c r="D114" s="14"/>
      <c r="E114" s="14"/>
      <c r="F114" s="26"/>
      <c r="G114" s="19" t="str">
        <f aca="false">IF(AND(E114="Sim",F114=""),"Sim","")</f>
        <v/>
      </c>
      <c r="H114" s="14"/>
    </row>
    <row r="115" customFormat="false" ht="15" hidden="false" customHeight="false" outlineLevel="0" collapsed="false">
      <c r="A115" s="26"/>
      <c r="B115" s="14"/>
      <c r="C115" s="19" t="str">
        <f aca="false">IF(B115="","",IFERROR(INDEX(Alunos!$J$2:$J$301,MATCH(B115,Alunos!$S$2:$S$301,0)),""))</f>
        <v/>
      </c>
      <c r="D115" s="14"/>
      <c r="E115" s="14"/>
      <c r="F115" s="26"/>
      <c r="G115" s="19" t="str">
        <f aca="false">IF(AND(E115="Sim",F115=""),"Sim","")</f>
        <v/>
      </c>
      <c r="H115" s="14"/>
    </row>
    <row r="116" customFormat="false" ht="15" hidden="false" customHeight="false" outlineLevel="0" collapsed="false">
      <c r="A116" s="26"/>
      <c r="B116" s="14"/>
      <c r="C116" s="19" t="str">
        <f aca="false">IF(B116="","",IFERROR(INDEX(Alunos!$J$2:$J$301,MATCH(B116,Alunos!$S$2:$S$301,0)),""))</f>
        <v/>
      </c>
      <c r="D116" s="14"/>
      <c r="E116" s="14"/>
      <c r="F116" s="26"/>
      <c r="G116" s="19" t="str">
        <f aca="false">IF(AND(E116="Sim",F116=""),"Sim","")</f>
        <v/>
      </c>
      <c r="H116" s="14"/>
    </row>
    <row r="117" customFormat="false" ht="15" hidden="false" customHeight="false" outlineLevel="0" collapsed="false">
      <c r="A117" s="26"/>
      <c r="B117" s="14"/>
      <c r="C117" s="19" t="str">
        <f aca="false">IF(B117="","",IFERROR(INDEX(Alunos!$J$2:$J$301,MATCH(B117,Alunos!$S$2:$S$301,0)),""))</f>
        <v/>
      </c>
      <c r="D117" s="14"/>
      <c r="E117" s="14"/>
      <c r="F117" s="26"/>
      <c r="G117" s="19" t="str">
        <f aca="false">IF(AND(E117="Sim",F117=""),"Sim","")</f>
        <v/>
      </c>
      <c r="H117" s="14"/>
    </row>
    <row r="118" customFormat="false" ht="15" hidden="false" customHeight="false" outlineLevel="0" collapsed="false">
      <c r="A118" s="26"/>
      <c r="B118" s="14"/>
      <c r="C118" s="19" t="str">
        <f aca="false">IF(B118="","",IFERROR(INDEX(Alunos!$J$2:$J$301,MATCH(B118,Alunos!$S$2:$S$301,0)),""))</f>
        <v/>
      </c>
      <c r="D118" s="14"/>
      <c r="E118" s="14"/>
      <c r="F118" s="26"/>
      <c r="G118" s="19" t="str">
        <f aca="false">IF(AND(E118="Sim",F118=""),"Sim","")</f>
        <v/>
      </c>
      <c r="H118" s="14"/>
    </row>
    <row r="119" customFormat="false" ht="15" hidden="false" customHeight="false" outlineLevel="0" collapsed="false">
      <c r="A119" s="26"/>
      <c r="B119" s="14"/>
      <c r="C119" s="19" t="str">
        <f aca="false">IF(B119="","",IFERROR(INDEX(Alunos!$J$2:$J$301,MATCH(B119,Alunos!$S$2:$S$301,0)),""))</f>
        <v/>
      </c>
      <c r="D119" s="14"/>
      <c r="E119" s="14"/>
      <c r="F119" s="26"/>
      <c r="G119" s="19" t="str">
        <f aca="false">IF(AND(E119="Sim",F119=""),"Sim","")</f>
        <v/>
      </c>
      <c r="H119" s="14"/>
    </row>
    <row r="120" customFormat="false" ht="15" hidden="false" customHeight="false" outlineLevel="0" collapsed="false">
      <c r="A120" s="26"/>
      <c r="B120" s="14"/>
      <c r="C120" s="19" t="str">
        <f aca="false">IF(B120="","",IFERROR(INDEX(Alunos!$J$2:$J$301,MATCH(B120,Alunos!$S$2:$S$301,0)),""))</f>
        <v/>
      </c>
      <c r="D120" s="14"/>
      <c r="E120" s="14"/>
      <c r="F120" s="26"/>
      <c r="G120" s="19" t="str">
        <f aca="false">IF(AND(E120="Sim",F120=""),"Sim","")</f>
        <v/>
      </c>
      <c r="H120" s="14"/>
    </row>
    <row r="121" customFormat="false" ht="15" hidden="false" customHeight="false" outlineLevel="0" collapsed="false">
      <c r="A121" s="26"/>
      <c r="B121" s="14"/>
      <c r="C121" s="19" t="str">
        <f aca="false">IF(B121="","",IFERROR(INDEX(Alunos!$J$2:$J$301,MATCH(B121,Alunos!$S$2:$S$301,0)),""))</f>
        <v/>
      </c>
      <c r="D121" s="14"/>
      <c r="E121" s="14"/>
      <c r="F121" s="26"/>
      <c r="G121" s="19" t="str">
        <f aca="false">IF(AND(E121="Sim",F121=""),"Sim","")</f>
        <v/>
      </c>
      <c r="H121" s="14"/>
    </row>
    <row r="122" customFormat="false" ht="15" hidden="false" customHeight="false" outlineLevel="0" collapsed="false">
      <c r="A122" s="26"/>
      <c r="B122" s="14"/>
      <c r="C122" s="19" t="str">
        <f aca="false">IF(B122="","",IFERROR(INDEX(Alunos!$J$2:$J$301,MATCH(B122,Alunos!$S$2:$S$301,0)),""))</f>
        <v/>
      </c>
      <c r="D122" s="14"/>
      <c r="E122" s="14"/>
      <c r="F122" s="26"/>
      <c r="G122" s="19" t="str">
        <f aca="false">IF(AND(E122="Sim",F122=""),"Sim","")</f>
        <v/>
      </c>
      <c r="H122" s="14"/>
    </row>
    <row r="123" customFormat="false" ht="15" hidden="false" customHeight="false" outlineLevel="0" collapsed="false">
      <c r="A123" s="26"/>
      <c r="B123" s="14"/>
      <c r="C123" s="19" t="str">
        <f aca="false">IF(B123="","",IFERROR(INDEX(Alunos!$J$2:$J$301,MATCH(B123,Alunos!$S$2:$S$301,0)),""))</f>
        <v/>
      </c>
      <c r="D123" s="14"/>
      <c r="E123" s="14"/>
      <c r="F123" s="26"/>
      <c r="G123" s="19" t="str">
        <f aca="false">IF(AND(E123="Sim",F123=""),"Sim","")</f>
        <v/>
      </c>
      <c r="H123" s="14"/>
    </row>
    <row r="124" customFormat="false" ht="15" hidden="false" customHeight="false" outlineLevel="0" collapsed="false">
      <c r="A124" s="26"/>
      <c r="B124" s="14"/>
      <c r="C124" s="19" t="str">
        <f aca="false">IF(B124="","",IFERROR(INDEX(Alunos!$J$2:$J$301,MATCH(B124,Alunos!$S$2:$S$301,0)),""))</f>
        <v/>
      </c>
      <c r="D124" s="14"/>
      <c r="E124" s="14"/>
      <c r="F124" s="26"/>
      <c r="G124" s="19" t="str">
        <f aca="false">IF(AND(E124="Sim",F124=""),"Sim","")</f>
        <v/>
      </c>
      <c r="H124" s="14"/>
    </row>
    <row r="125" customFormat="false" ht="15" hidden="false" customHeight="false" outlineLevel="0" collapsed="false">
      <c r="A125" s="26"/>
      <c r="B125" s="14"/>
      <c r="C125" s="19" t="str">
        <f aca="false">IF(B125="","",IFERROR(INDEX(Alunos!$J$2:$J$301,MATCH(B125,Alunos!$S$2:$S$301,0)),""))</f>
        <v/>
      </c>
      <c r="D125" s="14"/>
      <c r="E125" s="14"/>
      <c r="F125" s="26"/>
      <c r="G125" s="19" t="str">
        <f aca="false">IF(AND(E125="Sim",F125=""),"Sim","")</f>
        <v/>
      </c>
      <c r="H125" s="14"/>
    </row>
    <row r="126" customFormat="false" ht="15" hidden="false" customHeight="false" outlineLevel="0" collapsed="false">
      <c r="A126" s="26"/>
      <c r="B126" s="14"/>
      <c r="C126" s="19" t="str">
        <f aca="false">IF(B126="","",IFERROR(INDEX(Alunos!$J$2:$J$301,MATCH(B126,Alunos!$S$2:$S$301,0)),""))</f>
        <v/>
      </c>
      <c r="D126" s="14"/>
      <c r="E126" s="14"/>
      <c r="F126" s="26"/>
      <c r="G126" s="19" t="str">
        <f aca="false">IF(AND(E126="Sim",F126=""),"Sim","")</f>
        <v/>
      </c>
      <c r="H126" s="14"/>
    </row>
    <row r="127" customFormat="false" ht="15" hidden="false" customHeight="false" outlineLevel="0" collapsed="false">
      <c r="A127" s="26"/>
      <c r="B127" s="14"/>
      <c r="C127" s="19" t="str">
        <f aca="false">IF(B127="","",IFERROR(INDEX(Alunos!$J$2:$J$301,MATCH(B127,Alunos!$S$2:$S$301,0)),""))</f>
        <v/>
      </c>
      <c r="D127" s="14"/>
      <c r="E127" s="14"/>
      <c r="F127" s="26"/>
      <c r="G127" s="19" t="str">
        <f aca="false">IF(AND(E127="Sim",F127=""),"Sim","")</f>
        <v/>
      </c>
      <c r="H127" s="14"/>
    </row>
    <row r="128" customFormat="false" ht="15" hidden="false" customHeight="false" outlineLevel="0" collapsed="false">
      <c r="A128" s="26"/>
      <c r="B128" s="14"/>
      <c r="C128" s="19" t="str">
        <f aca="false">IF(B128="","",IFERROR(INDEX(Alunos!$J$2:$J$301,MATCH(B128,Alunos!$S$2:$S$301,0)),""))</f>
        <v/>
      </c>
      <c r="D128" s="14"/>
      <c r="E128" s="14"/>
      <c r="F128" s="26"/>
      <c r="G128" s="19" t="str">
        <f aca="false">IF(AND(E128="Sim",F128=""),"Sim","")</f>
        <v/>
      </c>
      <c r="H128" s="14"/>
    </row>
    <row r="129" customFormat="false" ht="15" hidden="false" customHeight="false" outlineLevel="0" collapsed="false">
      <c r="A129" s="26"/>
      <c r="B129" s="14"/>
      <c r="C129" s="19" t="str">
        <f aca="false">IF(B129="","",IFERROR(INDEX(Alunos!$J$2:$J$301,MATCH(B129,Alunos!$S$2:$S$301,0)),""))</f>
        <v/>
      </c>
      <c r="D129" s="14"/>
      <c r="E129" s="14"/>
      <c r="F129" s="26"/>
      <c r="G129" s="19" t="str">
        <f aca="false">IF(AND(E129="Sim",F129=""),"Sim","")</f>
        <v/>
      </c>
      <c r="H129" s="14"/>
    </row>
    <row r="130" customFormat="false" ht="15" hidden="false" customHeight="false" outlineLevel="0" collapsed="false">
      <c r="A130" s="26"/>
      <c r="B130" s="14"/>
      <c r="C130" s="19" t="str">
        <f aca="false">IF(B130="","",IFERROR(INDEX(Alunos!$J$2:$J$301,MATCH(B130,Alunos!$S$2:$S$301,0)),""))</f>
        <v/>
      </c>
      <c r="D130" s="14"/>
      <c r="E130" s="14"/>
      <c r="F130" s="26"/>
      <c r="G130" s="19" t="str">
        <f aca="false">IF(AND(E130="Sim",F130=""),"Sim","")</f>
        <v/>
      </c>
      <c r="H130" s="14"/>
    </row>
    <row r="131" customFormat="false" ht="15" hidden="false" customHeight="false" outlineLevel="0" collapsed="false">
      <c r="A131" s="26"/>
      <c r="B131" s="14"/>
      <c r="C131" s="19" t="str">
        <f aca="false">IF(B131="","",IFERROR(INDEX(Alunos!$J$2:$J$301,MATCH(B131,Alunos!$S$2:$S$301,0)),""))</f>
        <v/>
      </c>
      <c r="D131" s="14"/>
      <c r="E131" s="14"/>
      <c r="F131" s="26"/>
      <c r="G131" s="19" t="str">
        <f aca="false">IF(AND(E131="Sim",F131=""),"Sim","")</f>
        <v/>
      </c>
      <c r="H131" s="14"/>
    </row>
    <row r="132" customFormat="false" ht="15" hidden="false" customHeight="false" outlineLevel="0" collapsed="false">
      <c r="A132" s="26"/>
      <c r="B132" s="14"/>
      <c r="C132" s="19" t="str">
        <f aca="false">IF(B132="","",IFERROR(INDEX(Alunos!$J$2:$J$301,MATCH(B132,Alunos!$S$2:$S$301,0)),""))</f>
        <v/>
      </c>
      <c r="D132" s="14"/>
      <c r="E132" s="14"/>
      <c r="F132" s="26"/>
      <c r="G132" s="19" t="str">
        <f aca="false">IF(AND(E132="Sim",F132=""),"Sim","")</f>
        <v/>
      </c>
      <c r="H132" s="14"/>
    </row>
    <row r="133" customFormat="false" ht="15" hidden="false" customHeight="false" outlineLevel="0" collapsed="false">
      <c r="A133" s="26"/>
      <c r="B133" s="14"/>
      <c r="C133" s="19" t="str">
        <f aca="false">IF(B133="","",IFERROR(INDEX(Alunos!$J$2:$J$301,MATCH(B133,Alunos!$S$2:$S$301,0)),""))</f>
        <v/>
      </c>
      <c r="D133" s="14"/>
      <c r="E133" s="14"/>
      <c r="F133" s="26"/>
      <c r="G133" s="19" t="str">
        <f aca="false">IF(AND(E133="Sim",F133=""),"Sim","")</f>
        <v/>
      </c>
      <c r="H133" s="14"/>
    </row>
    <row r="134" customFormat="false" ht="15" hidden="false" customHeight="false" outlineLevel="0" collapsed="false">
      <c r="A134" s="26"/>
      <c r="B134" s="14"/>
      <c r="C134" s="19" t="str">
        <f aca="false">IF(B134="","",IFERROR(INDEX(Alunos!$J$2:$J$301,MATCH(B134,Alunos!$S$2:$S$301,0)),""))</f>
        <v/>
      </c>
      <c r="D134" s="14"/>
      <c r="E134" s="14"/>
      <c r="F134" s="26"/>
      <c r="G134" s="19" t="str">
        <f aca="false">IF(AND(E134="Sim",F134=""),"Sim","")</f>
        <v/>
      </c>
      <c r="H134" s="14"/>
    </row>
    <row r="135" customFormat="false" ht="15" hidden="false" customHeight="false" outlineLevel="0" collapsed="false">
      <c r="A135" s="26"/>
      <c r="B135" s="14"/>
      <c r="C135" s="19" t="str">
        <f aca="false">IF(B135="","",IFERROR(INDEX(Alunos!$J$2:$J$301,MATCH(B135,Alunos!$S$2:$S$301,0)),""))</f>
        <v/>
      </c>
      <c r="D135" s="14"/>
      <c r="E135" s="14"/>
      <c r="F135" s="26"/>
      <c r="G135" s="19" t="str">
        <f aca="false">IF(AND(E135="Sim",F135=""),"Sim","")</f>
        <v/>
      </c>
      <c r="H135" s="14"/>
    </row>
    <row r="136" customFormat="false" ht="15" hidden="false" customHeight="false" outlineLevel="0" collapsed="false">
      <c r="A136" s="26"/>
      <c r="B136" s="14"/>
      <c r="C136" s="19" t="str">
        <f aca="false">IF(B136="","",IFERROR(INDEX(Alunos!$J$2:$J$301,MATCH(B136,Alunos!$S$2:$S$301,0)),""))</f>
        <v/>
      </c>
      <c r="D136" s="14"/>
      <c r="E136" s="14"/>
      <c r="F136" s="26"/>
      <c r="G136" s="19" t="str">
        <f aca="false">IF(AND(E136="Sim",F136=""),"Sim","")</f>
        <v/>
      </c>
      <c r="H136" s="14"/>
    </row>
    <row r="137" customFormat="false" ht="15" hidden="false" customHeight="false" outlineLevel="0" collapsed="false">
      <c r="A137" s="26"/>
      <c r="B137" s="14"/>
      <c r="C137" s="19" t="str">
        <f aca="false">IF(B137="","",IFERROR(INDEX(Alunos!$J$2:$J$301,MATCH(B137,Alunos!$S$2:$S$301,0)),""))</f>
        <v/>
      </c>
      <c r="D137" s="14"/>
      <c r="E137" s="14"/>
      <c r="F137" s="26"/>
      <c r="G137" s="19" t="str">
        <f aca="false">IF(AND(E137="Sim",F137=""),"Sim","")</f>
        <v/>
      </c>
      <c r="H137" s="14"/>
    </row>
    <row r="138" customFormat="false" ht="15" hidden="false" customHeight="false" outlineLevel="0" collapsed="false">
      <c r="A138" s="26"/>
      <c r="B138" s="14"/>
      <c r="C138" s="19" t="str">
        <f aca="false">IF(B138="","",IFERROR(INDEX(Alunos!$J$2:$J$301,MATCH(B138,Alunos!$S$2:$S$301,0)),""))</f>
        <v/>
      </c>
      <c r="D138" s="14"/>
      <c r="E138" s="14"/>
      <c r="F138" s="26"/>
      <c r="G138" s="19" t="str">
        <f aca="false">IF(AND(E138="Sim",F138=""),"Sim","")</f>
        <v/>
      </c>
      <c r="H138" s="14"/>
    </row>
    <row r="139" customFormat="false" ht="15" hidden="false" customHeight="false" outlineLevel="0" collapsed="false">
      <c r="A139" s="26"/>
      <c r="B139" s="14"/>
      <c r="C139" s="19" t="str">
        <f aca="false">IF(B139="","",IFERROR(INDEX(Alunos!$J$2:$J$301,MATCH(B139,Alunos!$S$2:$S$301,0)),""))</f>
        <v/>
      </c>
      <c r="D139" s="14"/>
      <c r="E139" s="14"/>
      <c r="F139" s="26"/>
      <c r="G139" s="19" t="str">
        <f aca="false">IF(AND(E139="Sim",F139=""),"Sim","")</f>
        <v/>
      </c>
      <c r="H139" s="14"/>
    </row>
    <row r="140" customFormat="false" ht="15" hidden="false" customHeight="false" outlineLevel="0" collapsed="false">
      <c r="A140" s="26"/>
      <c r="B140" s="14"/>
      <c r="C140" s="19" t="str">
        <f aca="false">IF(B140="","",IFERROR(INDEX(Alunos!$J$2:$J$301,MATCH(B140,Alunos!$S$2:$S$301,0)),""))</f>
        <v/>
      </c>
      <c r="D140" s="14"/>
      <c r="E140" s="14"/>
      <c r="F140" s="26"/>
      <c r="G140" s="19" t="str">
        <f aca="false">IF(AND(E140="Sim",F140=""),"Sim","")</f>
        <v/>
      </c>
      <c r="H140" s="14"/>
    </row>
    <row r="141" customFormat="false" ht="15" hidden="false" customHeight="false" outlineLevel="0" collapsed="false">
      <c r="A141" s="26"/>
      <c r="B141" s="14"/>
      <c r="C141" s="19" t="str">
        <f aca="false">IF(B141="","",IFERROR(INDEX(Alunos!$J$2:$J$301,MATCH(B141,Alunos!$S$2:$S$301,0)),""))</f>
        <v/>
      </c>
      <c r="D141" s="14"/>
      <c r="E141" s="14"/>
      <c r="F141" s="26"/>
      <c r="G141" s="19" t="str">
        <f aca="false">IF(AND(E141="Sim",F141=""),"Sim","")</f>
        <v/>
      </c>
      <c r="H141" s="14"/>
    </row>
    <row r="142" customFormat="false" ht="15" hidden="false" customHeight="false" outlineLevel="0" collapsed="false">
      <c r="A142" s="26"/>
      <c r="B142" s="14"/>
      <c r="C142" s="19" t="str">
        <f aca="false">IF(B142="","",IFERROR(INDEX(Alunos!$J$2:$J$301,MATCH(B142,Alunos!$S$2:$S$301,0)),""))</f>
        <v/>
      </c>
      <c r="D142" s="14"/>
      <c r="E142" s="14"/>
      <c r="F142" s="26"/>
      <c r="G142" s="19" t="str">
        <f aca="false">IF(AND(E142="Sim",F142=""),"Sim","")</f>
        <v/>
      </c>
      <c r="H142" s="14"/>
    </row>
    <row r="143" customFormat="false" ht="15" hidden="false" customHeight="false" outlineLevel="0" collapsed="false">
      <c r="A143" s="26"/>
      <c r="B143" s="14"/>
      <c r="C143" s="19" t="str">
        <f aca="false">IF(B143="","",IFERROR(INDEX(Alunos!$J$2:$J$301,MATCH(B143,Alunos!$S$2:$S$301,0)),""))</f>
        <v/>
      </c>
      <c r="D143" s="14"/>
      <c r="E143" s="14"/>
      <c r="F143" s="26"/>
      <c r="G143" s="19" t="str">
        <f aca="false">IF(AND(E143="Sim",F143=""),"Sim","")</f>
        <v/>
      </c>
      <c r="H143" s="14"/>
    </row>
    <row r="144" customFormat="false" ht="15" hidden="false" customHeight="false" outlineLevel="0" collapsed="false">
      <c r="A144" s="26"/>
      <c r="B144" s="14"/>
      <c r="C144" s="19" t="str">
        <f aca="false">IF(B144="","",IFERROR(INDEX(Alunos!$J$2:$J$301,MATCH(B144,Alunos!$S$2:$S$301,0)),""))</f>
        <v/>
      </c>
      <c r="D144" s="14"/>
      <c r="E144" s="14"/>
      <c r="F144" s="26"/>
      <c r="G144" s="19" t="str">
        <f aca="false">IF(AND(E144="Sim",F144=""),"Sim","")</f>
        <v/>
      </c>
      <c r="H144" s="14"/>
    </row>
    <row r="145" customFormat="false" ht="15" hidden="false" customHeight="false" outlineLevel="0" collapsed="false">
      <c r="A145" s="26"/>
      <c r="B145" s="14"/>
      <c r="C145" s="19" t="str">
        <f aca="false">IF(B145="","",IFERROR(INDEX(Alunos!$J$2:$J$301,MATCH(B145,Alunos!$S$2:$S$301,0)),""))</f>
        <v/>
      </c>
      <c r="D145" s="14"/>
      <c r="E145" s="14"/>
      <c r="F145" s="26"/>
      <c r="G145" s="19" t="str">
        <f aca="false">IF(AND(E145="Sim",F145=""),"Sim","")</f>
        <v/>
      </c>
      <c r="H145" s="14"/>
    </row>
    <row r="146" customFormat="false" ht="15" hidden="false" customHeight="false" outlineLevel="0" collapsed="false">
      <c r="A146" s="26"/>
      <c r="B146" s="14"/>
      <c r="C146" s="19" t="str">
        <f aca="false">IF(B146="","",IFERROR(INDEX(Alunos!$J$2:$J$301,MATCH(B146,Alunos!$S$2:$S$301,0)),""))</f>
        <v/>
      </c>
      <c r="D146" s="14"/>
      <c r="E146" s="14"/>
      <c r="F146" s="26"/>
      <c r="G146" s="19" t="str">
        <f aca="false">IF(AND(E146="Sim",F146=""),"Sim","")</f>
        <v/>
      </c>
      <c r="H146" s="14"/>
    </row>
    <row r="147" customFormat="false" ht="15" hidden="false" customHeight="false" outlineLevel="0" collapsed="false">
      <c r="A147" s="26"/>
      <c r="B147" s="14"/>
      <c r="C147" s="19" t="str">
        <f aca="false">IF(B147="","",IFERROR(INDEX(Alunos!$J$2:$J$301,MATCH(B147,Alunos!$S$2:$S$301,0)),""))</f>
        <v/>
      </c>
      <c r="D147" s="14"/>
      <c r="E147" s="14"/>
      <c r="F147" s="26"/>
      <c r="G147" s="19" t="str">
        <f aca="false">IF(AND(E147="Sim",F147=""),"Sim","")</f>
        <v/>
      </c>
      <c r="H147" s="14"/>
    </row>
    <row r="148" customFormat="false" ht="15" hidden="false" customHeight="false" outlineLevel="0" collapsed="false">
      <c r="A148" s="26"/>
      <c r="B148" s="14"/>
      <c r="C148" s="19" t="str">
        <f aca="false">IF(B148="","",IFERROR(INDEX(Alunos!$J$2:$J$301,MATCH(B148,Alunos!$S$2:$S$301,0)),""))</f>
        <v/>
      </c>
      <c r="D148" s="14"/>
      <c r="E148" s="14"/>
      <c r="F148" s="26"/>
      <c r="G148" s="19" t="str">
        <f aca="false">IF(AND(E148="Sim",F148=""),"Sim","")</f>
        <v/>
      </c>
      <c r="H148" s="14"/>
    </row>
    <row r="149" customFormat="false" ht="15" hidden="false" customHeight="false" outlineLevel="0" collapsed="false">
      <c r="A149" s="26"/>
      <c r="B149" s="14"/>
      <c r="C149" s="19" t="str">
        <f aca="false">IF(B149="","",IFERROR(INDEX(Alunos!$J$2:$J$301,MATCH(B149,Alunos!$S$2:$S$301,0)),""))</f>
        <v/>
      </c>
      <c r="D149" s="14"/>
      <c r="E149" s="14"/>
      <c r="F149" s="26"/>
      <c r="G149" s="19" t="str">
        <f aca="false">IF(AND(E149="Sim",F149=""),"Sim","")</f>
        <v/>
      </c>
      <c r="H149" s="14"/>
    </row>
    <row r="150" customFormat="false" ht="15" hidden="false" customHeight="false" outlineLevel="0" collapsed="false">
      <c r="A150" s="26"/>
      <c r="B150" s="14"/>
      <c r="C150" s="19" t="str">
        <f aca="false">IF(B150="","",IFERROR(INDEX(Alunos!$J$2:$J$301,MATCH(B150,Alunos!$S$2:$S$301,0)),""))</f>
        <v/>
      </c>
      <c r="D150" s="14"/>
      <c r="E150" s="14"/>
      <c r="F150" s="26"/>
      <c r="G150" s="19" t="str">
        <f aca="false">IF(AND(E150="Sim",F150=""),"Sim","")</f>
        <v/>
      </c>
      <c r="H150" s="14"/>
    </row>
    <row r="151" customFormat="false" ht="15" hidden="false" customHeight="false" outlineLevel="0" collapsed="false">
      <c r="A151" s="26"/>
      <c r="B151" s="14"/>
      <c r="C151" s="19" t="str">
        <f aca="false">IF(B151="","",IFERROR(INDEX(Alunos!$J$2:$J$301,MATCH(B151,Alunos!$S$2:$S$301,0)),""))</f>
        <v/>
      </c>
      <c r="D151" s="14"/>
      <c r="E151" s="14"/>
      <c r="F151" s="26"/>
      <c r="G151" s="19" t="str">
        <f aca="false">IF(AND(E151="Sim",F151=""),"Sim","")</f>
        <v/>
      </c>
      <c r="H151" s="14"/>
    </row>
    <row r="152" customFormat="false" ht="15" hidden="false" customHeight="false" outlineLevel="0" collapsed="false">
      <c r="A152" s="26"/>
      <c r="B152" s="14"/>
      <c r="C152" s="19" t="str">
        <f aca="false">IF(B152="","",IFERROR(INDEX(Alunos!$J$2:$J$301,MATCH(B152,Alunos!$S$2:$S$301,0)),""))</f>
        <v/>
      </c>
      <c r="D152" s="14"/>
      <c r="E152" s="14"/>
      <c r="F152" s="26"/>
      <c r="G152" s="19" t="str">
        <f aca="false">IF(AND(E152="Sim",F152=""),"Sim","")</f>
        <v/>
      </c>
      <c r="H152" s="14"/>
    </row>
    <row r="153" customFormat="false" ht="15" hidden="false" customHeight="false" outlineLevel="0" collapsed="false">
      <c r="A153" s="26"/>
      <c r="B153" s="14"/>
      <c r="C153" s="19" t="str">
        <f aca="false">IF(B153="","",IFERROR(INDEX(Alunos!$J$2:$J$301,MATCH(B153,Alunos!$S$2:$S$301,0)),""))</f>
        <v/>
      </c>
      <c r="D153" s="14"/>
      <c r="E153" s="14"/>
      <c r="F153" s="26"/>
      <c r="G153" s="19" t="str">
        <f aca="false">IF(AND(E153="Sim",F153=""),"Sim","")</f>
        <v/>
      </c>
      <c r="H153" s="14"/>
    </row>
    <row r="154" customFormat="false" ht="15" hidden="false" customHeight="false" outlineLevel="0" collapsed="false">
      <c r="A154" s="26"/>
      <c r="B154" s="14"/>
      <c r="C154" s="19" t="str">
        <f aca="false">IF(B154="","",IFERROR(INDEX(Alunos!$J$2:$J$301,MATCH(B154,Alunos!$S$2:$S$301,0)),""))</f>
        <v/>
      </c>
      <c r="D154" s="14"/>
      <c r="E154" s="14"/>
      <c r="F154" s="26"/>
      <c r="G154" s="19" t="str">
        <f aca="false">IF(AND(E154="Sim",F154=""),"Sim","")</f>
        <v/>
      </c>
      <c r="H154" s="14"/>
    </row>
    <row r="155" customFormat="false" ht="15" hidden="false" customHeight="false" outlineLevel="0" collapsed="false">
      <c r="A155" s="26"/>
      <c r="B155" s="14"/>
      <c r="C155" s="19" t="str">
        <f aca="false">IF(B155="","",IFERROR(INDEX(Alunos!$J$2:$J$301,MATCH(B155,Alunos!$S$2:$S$301,0)),""))</f>
        <v/>
      </c>
      <c r="D155" s="14"/>
      <c r="E155" s="14"/>
      <c r="F155" s="26"/>
      <c r="G155" s="19" t="str">
        <f aca="false">IF(AND(E155="Sim",F155=""),"Sim","")</f>
        <v/>
      </c>
      <c r="H155" s="14"/>
    </row>
    <row r="156" customFormat="false" ht="15" hidden="false" customHeight="false" outlineLevel="0" collapsed="false">
      <c r="A156" s="26"/>
      <c r="B156" s="14"/>
      <c r="C156" s="19" t="str">
        <f aca="false">IF(B156="","",IFERROR(INDEX(Alunos!$J$2:$J$301,MATCH(B156,Alunos!$S$2:$S$301,0)),""))</f>
        <v/>
      </c>
      <c r="D156" s="14"/>
      <c r="E156" s="14"/>
      <c r="F156" s="26"/>
      <c r="G156" s="19" t="str">
        <f aca="false">IF(AND(E156="Sim",F156=""),"Sim","")</f>
        <v/>
      </c>
      <c r="H156" s="14"/>
    </row>
    <row r="157" customFormat="false" ht="15" hidden="false" customHeight="false" outlineLevel="0" collapsed="false">
      <c r="A157" s="26"/>
      <c r="B157" s="14"/>
      <c r="C157" s="19" t="str">
        <f aca="false">IF(B157="","",IFERROR(INDEX(Alunos!$J$2:$J$301,MATCH(B157,Alunos!$S$2:$S$301,0)),""))</f>
        <v/>
      </c>
      <c r="D157" s="14"/>
      <c r="E157" s="14"/>
      <c r="F157" s="26"/>
      <c r="G157" s="19" t="str">
        <f aca="false">IF(AND(E157="Sim",F157=""),"Sim","")</f>
        <v/>
      </c>
      <c r="H157" s="14"/>
    </row>
    <row r="158" customFormat="false" ht="15" hidden="false" customHeight="false" outlineLevel="0" collapsed="false">
      <c r="A158" s="26"/>
      <c r="B158" s="14"/>
      <c r="C158" s="19" t="str">
        <f aca="false">IF(B158="","",IFERROR(INDEX(Alunos!$J$2:$J$301,MATCH(B158,Alunos!$S$2:$S$301,0)),""))</f>
        <v/>
      </c>
      <c r="D158" s="14"/>
      <c r="E158" s="14"/>
      <c r="F158" s="26"/>
      <c r="G158" s="19" t="str">
        <f aca="false">IF(AND(E158="Sim",F158=""),"Sim","")</f>
        <v/>
      </c>
      <c r="H158" s="14"/>
    </row>
    <row r="159" customFormat="false" ht="15" hidden="false" customHeight="false" outlineLevel="0" collapsed="false">
      <c r="A159" s="26"/>
      <c r="B159" s="14"/>
      <c r="C159" s="19" t="str">
        <f aca="false">IF(B159="","",IFERROR(INDEX(Alunos!$J$2:$J$301,MATCH(B159,Alunos!$S$2:$S$301,0)),""))</f>
        <v/>
      </c>
      <c r="D159" s="14"/>
      <c r="E159" s="14"/>
      <c r="F159" s="26"/>
      <c r="G159" s="19" t="str">
        <f aca="false">IF(AND(E159="Sim",F159=""),"Sim","")</f>
        <v/>
      </c>
      <c r="H159" s="14"/>
    </row>
    <row r="160" customFormat="false" ht="15" hidden="false" customHeight="false" outlineLevel="0" collapsed="false">
      <c r="A160" s="26"/>
      <c r="B160" s="14"/>
      <c r="C160" s="19" t="str">
        <f aca="false">IF(B160="","",IFERROR(INDEX(Alunos!$J$2:$J$301,MATCH(B160,Alunos!$S$2:$S$301,0)),""))</f>
        <v/>
      </c>
      <c r="D160" s="14"/>
      <c r="E160" s="14"/>
      <c r="F160" s="26"/>
      <c r="G160" s="19" t="str">
        <f aca="false">IF(AND(E160="Sim",F160=""),"Sim","")</f>
        <v/>
      </c>
      <c r="H160" s="14"/>
    </row>
    <row r="161" customFormat="false" ht="15" hidden="false" customHeight="false" outlineLevel="0" collapsed="false">
      <c r="A161" s="26"/>
      <c r="B161" s="14"/>
      <c r="C161" s="19" t="str">
        <f aca="false">IF(B161="","",IFERROR(INDEX(Alunos!$J$2:$J$301,MATCH(B161,Alunos!$S$2:$S$301,0)),""))</f>
        <v/>
      </c>
      <c r="D161" s="14"/>
      <c r="E161" s="14"/>
      <c r="F161" s="26"/>
      <c r="G161" s="19" t="str">
        <f aca="false">IF(AND(E161="Sim",F161=""),"Sim","")</f>
        <v/>
      </c>
      <c r="H161" s="14"/>
    </row>
    <row r="162" customFormat="false" ht="15" hidden="false" customHeight="false" outlineLevel="0" collapsed="false">
      <c r="A162" s="26"/>
      <c r="B162" s="14"/>
      <c r="C162" s="19" t="str">
        <f aca="false">IF(B162="","",IFERROR(INDEX(Alunos!$J$2:$J$301,MATCH(B162,Alunos!$S$2:$S$301,0)),""))</f>
        <v/>
      </c>
      <c r="D162" s="14"/>
      <c r="E162" s="14"/>
      <c r="F162" s="26"/>
      <c r="G162" s="19" t="str">
        <f aca="false">IF(AND(E162="Sim",F162=""),"Sim","")</f>
        <v/>
      </c>
      <c r="H162" s="14"/>
    </row>
    <row r="163" customFormat="false" ht="15" hidden="false" customHeight="false" outlineLevel="0" collapsed="false">
      <c r="A163" s="26"/>
      <c r="B163" s="14"/>
      <c r="C163" s="19" t="str">
        <f aca="false">IF(B163="","",IFERROR(INDEX(Alunos!$J$2:$J$301,MATCH(B163,Alunos!$S$2:$S$301,0)),""))</f>
        <v/>
      </c>
      <c r="D163" s="14"/>
      <c r="E163" s="14"/>
      <c r="F163" s="26"/>
      <c r="G163" s="19" t="str">
        <f aca="false">IF(AND(E163="Sim",F163=""),"Sim","")</f>
        <v/>
      </c>
      <c r="H163" s="14"/>
    </row>
    <row r="164" customFormat="false" ht="15" hidden="false" customHeight="false" outlineLevel="0" collapsed="false">
      <c r="A164" s="26"/>
      <c r="B164" s="14"/>
      <c r="C164" s="19" t="str">
        <f aca="false">IF(B164="","",IFERROR(INDEX(Alunos!$J$2:$J$301,MATCH(B164,Alunos!$S$2:$S$301,0)),""))</f>
        <v/>
      </c>
      <c r="D164" s="14"/>
      <c r="E164" s="14"/>
      <c r="F164" s="26"/>
      <c r="G164" s="19" t="str">
        <f aca="false">IF(AND(E164="Sim",F164=""),"Sim","")</f>
        <v/>
      </c>
      <c r="H164" s="14"/>
    </row>
    <row r="165" customFormat="false" ht="15" hidden="false" customHeight="false" outlineLevel="0" collapsed="false">
      <c r="A165" s="26"/>
      <c r="B165" s="14"/>
      <c r="C165" s="19" t="str">
        <f aca="false">IF(B165="","",IFERROR(INDEX(Alunos!$J$2:$J$301,MATCH(B165,Alunos!$S$2:$S$301,0)),""))</f>
        <v/>
      </c>
      <c r="D165" s="14"/>
      <c r="E165" s="14"/>
      <c r="F165" s="26"/>
      <c r="G165" s="19" t="str">
        <f aca="false">IF(AND(E165="Sim",F165=""),"Sim","")</f>
        <v/>
      </c>
      <c r="H165" s="14"/>
    </row>
    <row r="166" customFormat="false" ht="15" hidden="false" customHeight="false" outlineLevel="0" collapsed="false">
      <c r="A166" s="26"/>
      <c r="B166" s="14"/>
      <c r="C166" s="19" t="str">
        <f aca="false">IF(B166="","",IFERROR(INDEX(Alunos!$J$2:$J$301,MATCH(B166,Alunos!$S$2:$S$301,0)),""))</f>
        <v/>
      </c>
      <c r="D166" s="14"/>
      <c r="E166" s="14"/>
      <c r="F166" s="26"/>
      <c r="G166" s="19" t="str">
        <f aca="false">IF(AND(E166="Sim",F166=""),"Sim","")</f>
        <v/>
      </c>
      <c r="H166" s="14"/>
    </row>
    <row r="167" customFormat="false" ht="15" hidden="false" customHeight="false" outlineLevel="0" collapsed="false">
      <c r="A167" s="26"/>
      <c r="B167" s="14"/>
      <c r="C167" s="19" t="str">
        <f aca="false">IF(B167="","",IFERROR(INDEX(Alunos!$J$2:$J$301,MATCH(B167,Alunos!$S$2:$S$301,0)),""))</f>
        <v/>
      </c>
      <c r="D167" s="14"/>
      <c r="E167" s="14"/>
      <c r="F167" s="26"/>
      <c r="G167" s="19" t="str">
        <f aca="false">IF(AND(E167="Sim",F167=""),"Sim","")</f>
        <v/>
      </c>
      <c r="H167" s="14"/>
    </row>
    <row r="168" customFormat="false" ht="15" hidden="false" customHeight="false" outlineLevel="0" collapsed="false">
      <c r="A168" s="26"/>
      <c r="B168" s="14"/>
      <c r="C168" s="19" t="str">
        <f aca="false">IF(B168="","",IFERROR(INDEX(Alunos!$J$2:$J$301,MATCH(B168,Alunos!$S$2:$S$301,0)),""))</f>
        <v/>
      </c>
      <c r="D168" s="14"/>
      <c r="E168" s="14"/>
      <c r="F168" s="26"/>
      <c r="G168" s="19" t="str">
        <f aca="false">IF(AND(E168="Sim",F168=""),"Sim","")</f>
        <v/>
      </c>
      <c r="H168" s="14"/>
    </row>
    <row r="169" customFormat="false" ht="15" hidden="false" customHeight="false" outlineLevel="0" collapsed="false">
      <c r="A169" s="26"/>
      <c r="B169" s="14"/>
      <c r="C169" s="19" t="str">
        <f aca="false">IF(B169="","",IFERROR(INDEX(Alunos!$J$2:$J$301,MATCH(B169,Alunos!$S$2:$S$301,0)),""))</f>
        <v/>
      </c>
      <c r="D169" s="14"/>
      <c r="E169" s="14"/>
      <c r="F169" s="26"/>
      <c r="G169" s="19" t="str">
        <f aca="false">IF(AND(E169="Sim",F169=""),"Sim","")</f>
        <v/>
      </c>
      <c r="H169" s="14"/>
    </row>
    <row r="170" customFormat="false" ht="15" hidden="false" customHeight="false" outlineLevel="0" collapsed="false">
      <c r="A170" s="26"/>
      <c r="B170" s="14"/>
      <c r="C170" s="19" t="str">
        <f aca="false">IF(B170="","",IFERROR(INDEX(Alunos!$J$2:$J$301,MATCH(B170,Alunos!$S$2:$S$301,0)),""))</f>
        <v/>
      </c>
      <c r="D170" s="14"/>
      <c r="E170" s="14"/>
      <c r="F170" s="26"/>
      <c r="G170" s="19" t="str">
        <f aca="false">IF(AND(E170="Sim",F170=""),"Sim","")</f>
        <v/>
      </c>
      <c r="H170" s="14"/>
    </row>
    <row r="171" customFormat="false" ht="15" hidden="false" customHeight="false" outlineLevel="0" collapsed="false">
      <c r="A171" s="26"/>
      <c r="B171" s="14"/>
      <c r="C171" s="19" t="str">
        <f aca="false">IF(B171="","",IFERROR(INDEX(Alunos!$J$2:$J$301,MATCH(B171,Alunos!$S$2:$S$301,0)),""))</f>
        <v/>
      </c>
      <c r="D171" s="14"/>
      <c r="E171" s="14"/>
      <c r="F171" s="26"/>
      <c r="G171" s="19" t="str">
        <f aca="false">IF(AND(E171="Sim",F171=""),"Sim","")</f>
        <v/>
      </c>
      <c r="H171" s="14"/>
    </row>
    <row r="172" customFormat="false" ht="15" hidden="false" customHeight="false" outlineLevel="0" collapsed="false">
      <c r="A172" s="26"/>
      <c r="B172" s="14"/>
      <c r="C172" s="19" t="str">
        <f aca="false">IF(B172="","",IFERROR(INDEX(Alunos!$J$2:$J$301,MATCH(B172,Alunos!$S$2:$S$301,0)),""))</f>
        <v/>
      </c>
      <c r="D172" s="14"/>
      <c r="E172" s="14"/>
      <c r="F172" s="26"/>
      <c r="G172" s="19" t="str">
        <f aca="false">IF(AND(E172="Sim",F172=""),"Sim","")</f>
        <v/>
      </c>
      <c r="H172" s="14"/>
    </row>
    <row r="173" customFormat="false" ht="15" hidden="false" customHeight="false" outlineLevel="0" collapsed="false">
      <c r="A173" s="26"/>
      <c r="B173" s="14"/>
      <c r="C173" s="19" t="str">
        <f aca="false">IF(B173="","",IFERROR(INDEX(Alunos!$J$2:$J$301,MATCH(B173,Alunos!$S$2:$S$301,0)),""))</f>
        <v/>
      </c>
      <c r="D173" s="14"/>
      <c r="E173" s="14"/>
      <c r="F173" s="26"/>
      <c r="G173" s="19" t="str">
        <f aca="false">IF(AND(E173="Sim",F173=""),"Sim","")</f>
        <v/>
      </c>
      <c r="H173" s="14"/>
    </row>
    <row r="174" customFormat="false" ht="15" hidden="false" customHeight="false" outlineLevel="0" collapsed="false">
      <c r="A174" s="26"/>
      <c r="B174" s="14"/>
      <c r="C174" s="19" t="str">
        <f aca="false">IF(B174="","",IFERROR(INDEX(Alunos!$J$2:$J$301,MATCH(B174,Alunos!$S$2:$S$301,0)),""))</f>
        <v/>
      </c>
      <c r="D174" s="14"/>
      <c r="E174" s="14"/>
      <c r="F174" s="26"/>
      <c r="G174" s="19" t="str">
        <f aca="false">IF(AND(E174="Sim",F174=""),"Sim","")</f>
        <v/>
      </c>
      <c r="H174" s="14"/>
    </row>
    <row r="175" customFormat="false" ht="15" hidden="false" customHeight="false" outlineLevel="0" collapsed="false">
      <c r="A175" s="26"/>
      <c r="B175" s="14"/>
      <c r="C175" s="19" t="str">
        <f aca="false">IF(B175="","",IFERROR(INDEX(Alunos!$J$2:$J$301,MATCH(B175,Alunos!$S$2:$S$301,0)),""))</f>
        <v/>
      </c>
      <c r="D175" s="14"/>
      <c r="E175" s="14"/>
      <c r="F175" s="26"/>
      <c r="G175" s="19" t="str">
        <f aca="false">IF(AND(E175="Sim",F175=""),"Sim","")</f>
        <v/>
      </c>
      <c r="H175" s="14"/>
    </row>
    <row r="176" customFormat="false" ht="15" hidden="false" customHeight="false" outlineLevel="0" collapsed="false">
      <c r="A176" s="26"/>
      <c r="B176" s="14"/>
      <c r="C176" s="19" t="str">
        <f aca="false">IF(B176="","",IFERROR(INDEX(Alunos!$J$2:$J$301,MATCH(B176,Alunos!$S$2:$S$301,0)),""))</f>
        <v/>
      </c>
      <c r="D176" s="14"/>
      <c r="E176" s="14"/>
      <c r="F176" s="26"/>
      <c r="G176" s="19" t="str">
        <f aca="false">IF(AND(E176="Sim",F176=""),"Sim","")</f>
        <v/>
      </c>
      <c r="H176" s="14"/>
    </row>
    <row r="177" customFormat="false" ht="15" hidden="false" customHeight="false" outlineLevel="0" collapsed="false">
      <c r="A177" s="26"/>
      <c r="B177" s="14"/>
      <c r="C177" s="19" t="str">
        <f aca="false">IF(B177="","",IFERROR(INDEX(Alunos!$J$2:$J$301,MATCH(B177,Alunos!$S$2:$S$301,0)),""))</f>
        <v/>
      </c>
      <c r="D177" s="14"/>
      <c r="E177" s="14"/>
      <c r="F177" s="26"/>
      <c r="G177" s="19" t="str">
        <f aca="false">IF(AND(E177="Sim",F177=""),"Sim","")</f>
        <v/>
      </c>
      <c r="H177" s="14"/>
    </row>
    <row r="178" customFormat="false" ht="15" hidden="false" customHeight="false" outlineLevel="0" collapsed="false">
      <c r="A178" s="26"/>
      <c r="B178" s="14"/>
      <c r="C178" s="19" t="str">
        <f aca="false">IF(B178="","",IFERROR(INDEX(Alunos!$J$2:$J$301,MATCH(B178,Alunos!$S$2:$S$301,0)),""))</f>
        <v/>
      </c>
      <c r="D178" s="14"/>
      <c r="E178" s="14"/>
      <c r="F178" s="26"/>
      <c r="G178" s="19" t="str">
        <f aca="false">IF(AND(E178="Sim",F178=""),"Sim","")</f>
        <v/>
      </c>
      <c r="H178" s="14"/>
    </row>
    <row r="179" customFormat="false" ht="15" hidden="false" customHeight="false" outlineLevel="0" collapsed="false">
      <c r="A179" s="26"/>
      <c r="B179" s="14"/>
      <c r="C179" s="19" t="str">
        <f aca="false">IF(B179="","",IFERROR(INDEX(Alunos!$J$2:$J$301,MATCH(B179,Alunos!$S$2:$S$301,0)),""))</f>
        <v/>
      </c>
      <c r="D179" s="14"/>
      <c r="E179" s="14"/>
      <c r="F179" s="26"/>
      <c r="G179" s="19" t="str">
        <f aca="false">IF(AND(E179="Sim",F179=""),"Sim","")</f>
        <v/>
      </c>
      <c r="H179" s="14"/>
    </row>
    <row r="180" customFormat="false" ht="15" hidden="false" customHeight="false" outlineLevel="0" collapsed="false">
      <c r="A180" s="26"/>
      <c r="B180" s="14"/>
      <c r="C180" s="19" t="str">
        <f aca="false">IF(B180="","",IFERROR(INDEX(Alunos!$J$2:$J$301,MATCH(B180,Alunos!$S$2:$S$301,0)),""))</f>
        <v/>
      </c>
      <c r="D180" s="14"/>
      <c r="E180" s="14"/>
      <c r="F180" s="26"/>
      <c r="G180" s="19" t="str">
        <f aca="false">IF(AND(E180="Sim",F180=""),"Sim","")</f>
        <v/>
      </c>
      <c r="H180" s="14"/>
    </row>
    <row r="181" customFormat="false" ht="15" hidden="false" customHeight="false" outlineLevel="0" collapsed="false">
      <c r="A181" s="26"/>
      <c r="B181" s="14"/>
      <c r="C181" s="19" t="str">
        <f aca="false">IF(B181="","",IFERROR(INDEX(Alunos!$J$2:$J$301,MATCH(B181,Alunos!$S$2:$S$301,0)),""))</f>
        <v/>
      </c>
      <c r="D181" s="14"/>
      <c r="E181" s="14"/>
      <c r="F181" s="26"/>
      <c r="G181" s="19" t="str">
        <f aca="false">IF(AND(E181="Sim",F181=""),"Sim","")</f>
        <v/>
      </c>
      <c r="H181" s="14"/>
    </row>
    <row r="182" customFormat="false" ht="15" hidden="false" customHeight="false" outlineLevel="0" collapsed="false">
      <c r="A182" s="26"/>
      <c r="B182" s="14"/>
      <c r="C182" s="19" t="str">
        <f aca="false">IF(B182="","",IFERROR(INDEX(Alunos!$J$2:$J$301,MATCH(B182,Alunos!$S$2:$S$301,0)),""))</f>
        <v/>
      </c>
      <c r="D182" s="14"/>
      <c r="E182" s="14"/>
      <c r="F182" s="26"/>
      <c r="G182" s="19" t="str">
        <f aca="false">IF(AND(E182="Sim",F182=""),"Sim","")</f>
        <v/>
      </c>
      <c r="H182" s="14"/>
    </row>
    <row r="183" customFormat="false" ht="15" hidden="false" customHeight="false" outlineLevel="0" collapsed="false">
      <c r="A183" s="26"/>
      <c r="B183" s="14"/>
      <c r="C183" s="19" t="str">
        <f aca="false">IF(B183="","",IFERROR(INDEX(Alunos!$J$2:$J$301,MATCH(B183,Alunos!$S$2:$S$301,0)),""))</f>
        <v/>
      </c>
      <c r="D183" s="14"/>
      <c r="E183" s="14"/>
      <c r="F183" s="26"/>
      <c r="G183" s="19" t="str">
        <f aca="false">IF(AND(E183="Sim",F183=""),"Sim","")</f>
        <v/>
      </c>
      <c r="H183" s="14"/>
    </row>
    <row r="184" customFormat="false" ht="15" hidden="false" customHeight="false" outlineLevel="0" collapsed="false">
      <c r="A184" s="26"/>
      <c r="B184" s="14"/>
      <c r="C184" s="19" t="str">
        <f aca="false">IF(B184="","",IFERROR(INDEX(Alunos!$J$2:$J$301,MATCH(B184,Alunos!$S$2:$S$301,0)),""))</f>
        <v/>
      </c>
      <c r="D184" s="14"/>
      <c r="E184" s="14"/>
      <c r="F184" s="26"/>
      <c r="G184" s="19" t="str">
        <f aca="false">IF(AND(E184="Sim",F184=""),"Sim","")</f>
        <v/>
      </c>
      <c r="H184" s="14"/>
    </row>
    <row r="185" customFormat="false" ht="15" hidden="false" customHeight="false" outlineLevel="0" collapsed="false">
      <c r="A185" s="26"/>
      <c r="B185" s="14"/>
      <c r="C185" s="19" t="str">
        <f aca="false">IF(B185="","",IFERROR(INDEX(Alunos!$J$2:$J$301,MATCH(B185,Alunos!$S$2:$S$301,0)),""))</f>
        <v/>
      </c>
      <c r="D185" s="14"/>
      <c r="E185" s="14"/>
      <c r="F185" s="26"/>
      <c r="G185" s="19" t="str">
        <f aca="false">IF(AND(E185="Sim",F185=""),"Sim","")</f>
        <v/>
      </c>
      <c r="H185" s="14"/>
    </row>
    <row r="186" customFormat="false" ht="15" hidden="false" customHeight="false" outlineLevel="0" collapsed="false">
      <c r="A186" s="26"/>
      <c r="B186" s="14"/>
      <c r="C186" s="19" t="str">
        <f aca="false">IF(B186="","",IFERROR(INDEX(Alunos!$J$2:$J$301,MATCH(B186,Alunos!$S$2:$S$301,0)),""))</f>
        <v/>
      </c>
      <c r="D186" s="14"/>
      <c r="E186" s="14"/>
      <c r="F186" s="26"/>
      <c r="G186" s="19" t="str">
        <f aca="false">IF(AND(E186="Sim",F186=""),"Sim","")</f>
        <v/>
      </c>
      <c r="H186" s="14"/>
    </row>
    <row r="187" customFormat="false" ht="15" hidden="false" customHeight="false" outlineLevel="0" collapsed="false">
      <c r="A187" s="26"/>
      <c r="B187" s="14"/>
      <c r="C187" s="19" t="str">
        <f aca="false">IF(B187="","",IFERROR(INDEX(Alunos!$J$2:$J$301,MATCH(B187,Alunos!$S$2:$S$301,0)),""))</f>
        <v/>
      </c>
      <c r="D187" s="14"/>
      <c r="E187" s="14"/>
      <c r="F187" s="26"/>
      <c r="G187" s="19" t="str">
        <f aca="false">IF(AND(E187="Sim",F187=""),"Sim","")</f>
        <v/>
      </c>
      <c r="H187" s="14"/>
    </row>
    <row r="188" customFormat="false" ht="15" hidden="false" customHeight="false" outlineLevel="0" collapsed="false">
      <c r="A188" s="26"/>
      <c r="B188" s="14"/>
      <c r="C188" s="19" t="str">
        <f aca="false">IF(B188="","",IFERROR(INDEX(Alunos!$J$2:$J$301,MATCH(B188,Alunos!$S$2:$S$301,0)),""))</f>
        <v/>
      </c>
      <c r="D188" s="14"/>
      <c r="E188" s="14"/>
      <c r="F188" s="26"/>
      <c r="G188" s="19" t="str">
        <f aca="false">IF(AND(E188="Sim",F188=""),"Sim","")</f>
        <v/>
      </c>
      <c r="H188" s="14"/>
    </row>
    <row r="189" customFormat="false" ht="15" hidden="false" customHeight="false" outlineLevel="0" collapsed="false">
      <c r="A189" s="26"/>
      <c r="B189" s="14"/>
      <c r="C189" s="19" t="str">
        <f aca="false">IF(B189="","",IFERROR(INDEX(Alunos!$J$2:$J$301,MATCH(B189,Alunos!$S$2:$S$301,0)),""))</f>
        <v/>
      </c>
      <c r="D189" s="14"/>
      <c r="E189" s="14"/>
      <c r="F189" s="26"/>
      <c r="G189" s="19" t="str">
        <f aca="false">IF(AND(E189="Sim",F189=""),"Sim","")</f>
        <v/>
      </c>
      <c r="H189" s="14"/>
    </row>
    <row r="190" customFormat="false" ht="15" hidden="false" customHeight="false" outlineLevel="0" collapsed="false">
      <c r="A190" s="26"/>
      <c r="B190" s="14"/>
      <c r="C190" s="19" t="str">
        <f aca="false">IF(B190="","",IFERROR(INDEX(Alunos!$J$2:$J$301,MATCH(B190,Alunos!$S$2:$S$301,0)),""))</f>
        <v/>
      </c>
      <c r="D190" s="14"/>
      <c r="E190" s="14"/>
      <c r="F190" s="26"/>
      <c r="G190" s="19" t="str">
        <f aca="false">IF(AND(E190="Sim",F190=""),"Sim","")</f>
        <v/>
      </c>
      <c r="H190" s="14"/>
    </row>
    <row r="191" customFormat="false" ht="15" hidden="false" customHeight="false" outlineLevel="0" collapsed="false">
      <c r="A191" s="26"/>
      <c r="B191" s="14"/>
      <c r="C191" s="19" t="str">
        <f aca="false">IF(B191="","",IFERROR(INDEX(Alunos!$J$2:$J$301,MATCH(B191,Alunos!$S$2:$S$301,0)),""))</f>
        <v/>
      </c>
      <c r="D191" s="14"/>
      <c r="E191" s="14"/>
      <c r="F191" s="26"/>
      <c r="G191" s="19" t="str">
        <f aca="false">IF(AND(E191="Sim",F191=""),"Sim","")</f>
        <v/>
      </c>
      <c r="H191" s="14"/>
    </row>
    <row r="192" customFormat="false" ht="15" hidden="false" customHeight="false" outlineLevel="0" collapsed="false">
      <c r="A192" s="26"/>
      <c r="B192" s="14"/>
      <c r="C192" s="19" t="str">
        <f aca="false">IF(B192="","",IFERROR(INDEX(Alunos!$J$2:$J$301,MATCH(B192,Alunos!$S$2:$S$301,0)),""))</f>
        <v/>
      </c>
      <c r="D192" s="14"/>
      <c r="E192" s="14"/>
      <c r="F192" s="26"/>
      <c r="G192" s="19" t="str">
        <f aca="false">IF(AND(E192="Sim",F192=""),"Sim","")</f>
        <v/>
      </c>
      <c r="H192" s="14"/>
    </row>
    <row r="193" customFormat="false" ht="15" hidden="false" customHeight="false" outlineLevel="0" collapsed="false">
      <c r="A193" s="26"/>
      <c r="B193" s="14"/>
      <c r="C193" s="19" t="str">
        <f aca="false">IF(B193="","",IFERROR(INDEX(Alunos!$J$2:$J$301,MATCH(B193,Alunos!$S$2:$S$301,0)),""))</f>
        <v/>
      </c>
      <c r="D193" s="14"/>
      <c r="E193" s="14"/>
      <c r="F193" s="26"/>
      <c r="G193" s="19" t="str">
        <f aca="false">IF(AND(E193="Sim",F193=""),"Sim","")</f>
        <v/>
      </c>
      <c r="H193" s="14"/>
    </row>
    <row r="194" customFormat="false" ht="15" hidden="false" customHeight="false" outlineLevel="0" collapsed="false">
      <c r="A194" s="26"/>
      <c r="B194" s="14"/>
      <c r="C194" s="19" t="str">
        <f aca="false">IF(B194="","",IFERROR(INDEX(Alunos!$J$2:$J$301,MATCH(B194,Alunos!$S$2:$S$301,0)),""))</f>
        <v/>
      </c>
      <c r="D194" s="14"/>
      <c r="E194" s="14"/>
      <c r="F194" s="26"/>
      <c r="G194" s="19" t="str">
        <f aca="false">IF(AND(E194="Sim",F194=""),"Sim","")</f>
        <v/>
      </c>
      <c r="H194" s="14"/>
    </row>
    <row r="195" customFormat="false" ht="15" hidden="false" customHeight="false" outlineLevel="0" collapsed="false">
      <c r="A195" s="26"/>
      <c r="B195" s="14"/>
      <c r="C195" s="19" t="str">
        <f aca="false">IF(B195="","",IFERROR(INDEX(Alunos!$J$2:$J$301,MATCH(B195,Alunos!$S$2:$S$301,0)),""))</f>
        <v/>
      </c>
      <c r="D195" s="14"/>
      <c r="E195" s="14"/>
      <c r="F195" s="26"/>
      <c r="G195" s="19" t="str">
        <f aca="false">IF(AND(E195="Sim",F195=""),"Sim","")</f>
        <v/>
      </c>
      <c r="H195" s="14"/>
    </row>
    <row r="196" customFormat="false" ht="15" hidden="false" customHeight="false" outlineLevel="0" collapsed="false">
      <c r="A196" s="26"/>
      <c r="B196" s="14"/>
      <c r="C196" s="19" t="str">
        <f aca="false">IF(B196="","",IFERROR(INDEX(Alunos!$J$2:$J$301,MATCH(B196,Alunos!$S$2:$S$301,0)),""))</f>
        <v/>
      </c>
      <c r="D196" s="14"/>
      <c r="E196" s="14"/>
      <c r="F196" s="26"/>
      <c r="G196" s="19" t="str">
        <f aca="false">IF(AND(E196="Sim",F196=""),"Sim","")</f>
        <v/>
      </c>
      <c r="H196" s="14"/>
    </row>
    <row r="197" customFormat="false" ht="15" hidden="false" customHeight="false" outlineLevel="0" collapsed="false">
      <c r="A197" s="26"/>
      <c r="B197" s="14"/>
      <c r="C197" s="19" t="str">
        <f aca="false">IF(B197="","",IFERROR(INDEX(Alunos!$J$2:$J$301,MATCH(B197,Alunos!$S$2:$S$301,0)),""))</f>
        <v/>
      </c>
      <c r="D197" s="14"/>
      <c r="E197" s="14"/>
      <c r="F197" s="26"/>
      <c r="G197" s="19" t="str">
        <f aca="false">IF(AND(E197="Sim",F197=""),"Sim","")</f>
        <v/>
      </c>
      <c r="H197" s="14"/>
    </row>
    <row r="198" customFormat="false" ht="15" hidden="false" customHeight="false" outlineLevel="0" collapsed="false">
      <c r="A198" s="26"/>
      <c r="B198" s="14"/>
      <c r="C198" s="19" t="str">
        <f aca="false">IF(B198="","",IFERROR(INDEX(Alunos!$J$2:$J$301,MATCH(B198,Alunos!$S$2:$S$301,0)),""))</f>
        <v/>
      </c>
      <c r="D198" s="14"/>
      <c r="E198" s="14"/>
      <c r="F198" s="26"/>
      <c r="G198" s="19" t="str">
        <f aca="false">IF(AND(E198="Sim",F198=""),"Sim","")</f>
        <v/>
      </c>
      <c r="H198" s="14"/>
    </row>
    <row r="199" customFormat="false" ht="15" hidden="false" customHeight="false" outlineLevel="0" collapsed="false">
      <c r="A199" s="26"/>
      <c r="B199" s="14"/>
      <c r="C199" s="19" t="str">
        <f aca="false">IF(B199="","",IFERROR(INDEX(Alunos!$J$2:$J$301,MATCH(B199,Alunos!$S$2:$S$301,0)),""))</f>
        <v/>
      </c>
      <c r="D199" s="14"/>
      <c r="E199" s="14"/>
      <c r="F199" s="26"/>
      <c r="G199" s="19" t="str">
        <f aca="false">IF(AND(E199="Sim",F199=""),"Sim","")</f>
        <v/>
      </c>
      <c r="H199" s="14"/>
    </row>
    <row r="200" customFormat="false" ht="15" hidden="false" customHeight="false" outlineLevel="0" collapsed="false">
      <c r="A200" s="26"/>
      <c r="B200" s="14"/>
      <c r="C200" s="19" t="str">
        <f aca="false">IF(B200="","",IFERROR(INDEX(Alunos!$J$2:$J$301,MATCH(B200,Alunos!$S$2:$S$301,0)),""))</f>
        <v/>
      </c>
      <c r="D200" s="14"/>
      <c r="E200" s="14"/>
      <c r="F200" s="26"/>
      <c r="G200" s="19" t="str">
        <f aca="false">IF(AND(E200="Sim",F200=""),"Sim","")</f>
        <v/>
      </c>
      <c r="H200" s="14"/>
    </row>
    <row r="201" customFormat="false" ht="15" hidden="false" customHeight="false" outlineLevel="0" collapsed="false">
      <c r="A201" s="26"/>
      <c r="B201" s="14"/>
      <c r="C201" s="19" t="str">
        <f aca="false">IF(B201="","",IFERROR(INDEX(Alunos!$J$2:$J$301,MATCH(B201,Alunos!$S$2:$S$301,0)),""))</f>
        <v/>
      </c>
      <c r="D201" s="14"/>
      <c r="E201" s="14"/>
      <c r="F201" s="26"/>
      <c r="G201" s="19" t="str">
        <f aca="false">IF(AND(E201="Sim",F201=""),"Sim","")</f>
        <v/>
      </c>
      <c r="H201" s="14"/>
    </row>
    <row r="202" customFormat="false" ht="15" hidden="false" customHeight="false" outlineLevel="0" collapsed="false">
      <c r="A202" s="26"/>
      <c r="B202" s="14"/>
      <c r="C202" s="19" t="str">
        <f aca="false">IF(B202="","",IFERROR(INDEX(Alunos!$J$2:$J$301,MATCH(B202,Alunos!$S$2:$S$301,0)),""))</f>
        <v/>
      </c>
      <c r="D202" s="14"/>
      <c r="E202" s="14"/>
      <c r="F202" s="26"/>
      <c r="G202" s="19" t="str">
        <f aca="false">IF(AND(E202="Sim",F202=""),"Sim","")</f>
        <v/>
      </c>
      <c r="H202" s="14"/>
    </row>
    <row r="203" customFormat="false" ht="15" hidden="false" customHeight="false" outlineLevel="0" collapsed="false">
      <c r="A203" s="26"/>
      <c r="B203" s="14"/>
      <c r="C203" s="19" t="str">
        <f aca="false">IF(B203="","",IFERROR(INDEX(Alunos!$J$2:$J$301,MATCH(B203,Alunos!$S$2:$S$301,0)),""))</f>
        <v/>
      </c>
      <c r="D203" s="14"/>
      <c r="E203" s="14"/>
      <c r="F203" s="26"/>
      <c r="G203" s="19" t="str">
        <f aca="false">IF(AND(E203="Sim",F203=""),"Sim","")</f>
        <v/>
      </c>
      <c r="H203" s="14"/>
    </row>
    <row r="204" customFormat="false" ht="15" hidden="false" customHeight="false" outlineLevel="0" collapsed="false">
      <c r="A204" s="26"/>
      <c r="B204" s="14"/>
      <c r="C204" s="19" t="str">
        <f aca="false">IF(B204="","",IFERROR(INDEX(Alunos!$J$2:$J$301,MATCH(B204,Alunos!$S$2:$S$301,0)),""))</f>
        <v/>
      </c>
      <c r="D204" s="14"/>
      <c r="E204" s="14"/>
      <c r="F204" s="26"/>
      <c r="G204" s="19" t="str">
        <f aca="false">IF(AND(E204="Sim",F204=""),"Sim","")</f>
        <v/>
      </c>
      <c r="H204" s="14"/>
    </row>
    <row r="205" customFormat="false" ht="15" hidden="false" customHeight="false" outlineLevel="0" collapsed="false">
      <c r="A205" s="26"/>
      <c r="B205" s="14"/>
      <c r="C205" s="19" t="str">
        <f aca="false">IF(B205="","",IFERROR(INDEX(Alunos!$J$2:$J$301,MATCH(B205,Alunos!$S$2:$S$301,0)),""))</f>
        <v/>
      </c>
      <c r="D205" s="14"/>
      <c r="E205" s="14"/>
      <c r="F205" s="26"/>
      <c r="G205" s="19" t="str">
        <f aca="false">IF(AND(E205="Sim",F205=""),"Sim","")</f>
        <v/>
      </c>
      <c r="H205" s="14"/>
    </row>
    <row r="206" customFormat="false" ht="15" hidden="false" customHeight="false" outlineLevel="0" collapsed="false">
      <c r="A206" s="26"/>
      <c r="B206" s="14"/>
      <c r="C206" s="19" t="str">
        <f aca="false">IF(B206="","",IFERROR(INDEX(Alunos!$J$2:$J$301,MATCH(B206,Alunos!$S$2:$S$301,0)),""))</f>
        <v/>
      </c>
      <c r="D206" s="14"/>
      <c r="E206" s="14"/>
      <c r="F206" s="26"/>
      <c r="G206" s="19" t="str">
        <f aca="false">IF(AND(E206="Sim",F206=""),"Sim","")</f>
        <v/>
      </c>
      <c r="H206" s="14"/>
    </row>
    <row r="207" customFormat="false" ht="15" hidden="false" customHeight="false" outlineLevel="0" collapsed="false">
      <c r="A207" s="26"/>
      <c r="B207" s="14"/>
      <c r="C207" s="19" t="str">
        <f aca="false">IF(B207="","",IFERROR(INDEX(Alunos!$J$2:$J$301,MATCH(B207,Alunos!$S$2:$S$301,0)),""))</f>
        <v/>
      </c>
      <c r="D207" s="14"/>
      <c r="E207" s="14"/>
      <c r="F207" s="26"/>
      <c r="G207" s="19" t="str">
        <f aca="false">IF(AND(E207="Sim",F207=""),"Sim","")</f>
        <v/>
      </c>
      <c r="H207" s="14"/>
    </row>
    <row r="208" customFormat="false" ht="15" hidden="false" customHeight="false" outlineLevel="0" collapsed="false">
      <c r="A208" s="26"/>
      <c r="B208" s="14"/>
      <c r="C208" s="19" t="str">
        <f aca="false">IF(B208="","",IFERROR(INDEX(Alunos!$J$2:$J$301,MATCH(B208,Alunos!$S$2:$S$301,0)),""))</f>
        <v/>
      </c>
      <c r="D208" s="14"/>
      <c r="E208" s="14"/>
      <c r="F208" s="26"/>
      <c r="G208" s="19" t="str">
        <f aca="false">IF(AND(E208="Sim",F208=""),"Sim","")</f>
        <v/>
      </c>
      <c r="H208" s="14"/>
    </row>
    <row r="209" customFormat="false" ht="15" hidden="false" customHeight="false" outlineLevel="0" collapsed="false">
      <c r="A209" s="26"/>
      <c r="B209" s="14"/>
      <c r="C209" s="19" t="str">
        <f aca="false">IF(B209="","",IFERROR(INDEX(Alunos!$J$2:$J$301,MATCH(B209,Alunos!$S$2:$S$301,0)),""))</f>
        <v/>
      </c>
      <c r="D209" s="14"/>
      <c r="E209" s="14"/>
      <c r="F209" s="26"/>
      <c r="G209" s="19" t="str">
        <f aca="false">IF(AND(E209="Sim",F209=""),"Sim","")</f>
        <v/>
      </c>
      <c r="H209" s="14"/>
    </row>
    <row r="210" customFormat="false" ht="15" hidden="false" customHeight="false" outlineLevel="0" collapsed="false">
      <c r="A210" s="26"/>
      <c r="B210" s="14"/>
      <c r="C210" s="19" t="str">
        <f aca="false">IF(B210="","",IFERROR(INDEX(Alunos!$J$2:$J$301,MATCH(B210,Alunos!$S$2:$S$301,0)),""))</f>
        <v/>
      </c>
      <c r="D210" s="14"/>
      <c r="E210" s="14"/>
      <c r="F210" s="26"/>
      <c r="G210" s="19" t="str">
        <f aca="false">IF(AND(E210="Sim",F210=""),"Sim","")</f>
        <v/>
      </c>
      <c r="H210" s="14"/>
    </row>
    <row r="211" customFormat="false" ht="15" hidden="false" customHeight="false" outlineLevel="0" collapsed="false">
      <c r="A211" s="26"/>
      <c r="B211" s="14"/>
      <c r="C211" s="19" t="str">
        <f aca="false">IF(B211="","",IFERROR(INDEX(Alunos!$J$2:$J$301,MATCH(B211,Alunos!$S$2:$S$301,0)),""))</f>
        <v/>
      </c>
      <c r="D211" s="14"/>
      <c r="E211" s="14"/>
      <c r="F211" s="26"/>
      <c r="G211" s="19" t="str">
        <f aca="false">IF(AND(E211="Sim",F211=""),"Sim","")</f>
        <v/>
      </c>
      <c r="H211" s="14"/>
    </row>
    <row r="212" customFormat="false" ht="15" hidden="false" customHeight="false" outlineLevel="0" collapsed="false">
      <c r="A212" s="26"/>
      <c r="B212" s="14"/>
      <c r="C212" s="19" t="str">
        <f aca="false">IF(B212="","",IFERROR(INDEX(Alunos!$J$2:$J$301,MATCH(B212,Alunos!$S$2:$S$301,0)),""))</f>
        <v/>
      </c>
      <c r="D212" s="14"/>
      <c r="E212" s="14"/>
      <c r="F212" s="26"/>
      <c r="G212" s="19" t="str">
        <f aca="false">IF(AND(E212="Sim",F212=""),"Sim","")</f>
        <v/>
      </c>
      <c r="H212" s="14"/>
    </row>
    <row r="213" customFormat="false" ht="15" hidden="false" customHeight="false" outlineLevel="0" collapsed="false">
      <c r="A213" s="26"/>
      <c r="B213" s="14"/>
      <c r="C213" s="19" t="str">
        <f aca="false">IF(B213="","",IFERROR(INDEX(Alunos!$J$2:$J$301,MATCH(B213,Alunos!$S$2:$S$301,0)),""))</f>
        <v/>
      </c>
      <c r="D213" s="14"/>
      <c r="E213" s="14"/>
      <c r="F213" s="26"/>
      <c r="G213" s="19" t="str">
        <f aca="false">IF(AND(E213="Sim",F213=""),"Sim","")</f>
        <v/>
      </c>
      <c r="H213" s="14"/>
    </row>
    <row r="214" customFormat="false" ht="15" hidden="false" customHeight="false" outlineLevel="0" collapsed="false">
      <c r="A214" s="26"/>
      <c r="B214" s="14"/>
      <c r="C214" s="19" t="str">
        <f aca="false">IF(B214="","",IFERROR(INDEX(Alunos!$J$2:$J$301,MATCH(B214,Alunos!$S$2:$S$301,0)),""))</f>
        <v/>
      </c>
      <c r="D214" s="14"/>
      <c r="E214" s="14"/>
      <c r="F214" s="26"/>
      <c r="G214" s="19" t="str">
        <f aca="false">IF(AND(E214="Sim",F214=""),"Sim","")</f>
        <v/>
      </c>
      <c r="H214" s="14"/>
    </row>
    <row r="215" customFormat="false" ht="15" hidden="false" customHeight="false" outlineLevel="0" collapsed="false">
      <c r="A215" s="26"/>
      <c r="B215" s="14"/>
      <c r="C215" s="19" t="str">
        <f aca="false">IF(B215="","",IFERROR(INDEX(Alunos!$J$2:$J$301,MATCH(B215,Alunos!$S$2:$S$301,0)),""))</f>
        <v/>
      </c>
      <c r="D215" s="14"/>
      <c r="E215" s="14"/>
      <c r="F215" s="26"/>
      <c r="G215" s="19" t="str">
        <f aca="false">IF(AND(E215="Sim",F215=""),"Sim","")</f>
        <v/>
      </c>
      <c r="H215" s="14"/>
    </row>
    <row r="216" customFormat="false" ht="15" hidden="false" customHeight="false" outlineLevel="0" collapsed="false">
      <c r="A216" s="26"/>
      <c r="B216" s="14"/>
      <c r="C216" s="19" t="str">
        <f aca="false">IF(B216="","",IFERROR(INDEX(Alunos!$J$2:$J$301,MATCH(B216,Alunos!$S$2:$S$301,0)),""))</f>
        <v/>
      </c>
      <c r="D216" s="14"/>
      <c r="E216" s="14"/>
      <c r="F216" s="26"/>
      <c r="G216" s="19" t="str">
        <f aca="false">IF(AND(E216="Sim",F216=""),"Sim","")</f>
        <v/>
      </c>
      <c r="H216" s="14"/>
    </row>
    <row r="217" customFormat="false" ht="15" hidden="false" customHeight="false" outlineLevel="0" collapsed="false">
      <c r="A217" s="26"/>
      <c r="B217" s="14"/>
      <c r="C217" s="19" t="str">
        <f aca="false">IF(B217="","",IFERROR(INDEX(Alunos!$J$2:$J$301,MATCH(B217,Alunos!$S$2:$S$301,0)),""))</f>
        <v/>
      </c>
      <c r="D217" s="14"/>
      <c r="E217" s="14"/>
      <c r="F217" s="26"/>
      <c r="G217" s="19" t="str">
        <f aca="false">IF(AND(E217="Sim",F217=""),"Sim","")</f>
        <v/>
      </c>
      <c r="H217" s="14"/>
    </row>
    <row r="218" customFormat="false" ht="15" hidden="false" customHeight="false" outlineLevel="0" collapsed="false">
      <c r="A218" s="26"/>
      <c r="B218" s="14"/>
      <c r="C218" s="19" t="str">
        <f aca="false">IF(B218="","",IFERROR(INDEX(Alunos!$J$2:$J$301,MATCH(B218,Alunos!$S$2:$S$301,0)),""))</f>
        <v/>
      </c>
      <c r="D218" s="14"/>
      <c r="E218" s="14"/>
      <c r="F218" s="26"/>
      <c r="G218" s="19" t="str">
        <f aca="false">IF(AND(E218="Sim",F218=""),"Sim","")</f>
        <v/>
      </c>
      <c r="H218" s="14"/>
    </row>
    <row r="219" customFormat="false" ht="15" hidden="false" customHeight="false" outlineLevel="0" collapsed="false">
      <c r="A219" s="26"/>
      <c r="B219" s="14"/>
      <c r="C219" s="19" t="str">
        <f aca="false">IF(B219="","",IFERROR(INDEX(Alunos!$J$2:$J$301,MATCH(B219,Alunos!$S$2:$S$301,0)),""))</f>
        <v/>
      </c>
      <c r="D219" s="14"/>
      <c r="E219" s="14"/>
      <c r="F219" s="26"/>
      <c r="G219" s="19" t="str">
        <f aca="false">IF(AND(E219="Sim",F219=""),"Sim","")</f>
        <v/>
      </c>
      <c r="H219" s="14"/>
    </row>
    <row r="220" customFormat="false" ht="15" hidden="false" customHeight="false" outlineLevel="0" collapsed="false">
      <c r="A220" s="26"/>
      <c r="B220" s="14"/>
      <c r="C220" s="19" t="str">
        <f aca="false">IF(B220="","",IFERROR(INDEX(Alunos!$J$2:$J$301,MATCH(B220,Alunos!$S$2:$S$301,0)),""))</f>
        <v/>
      </c>
      <c r="D220" s="14"/>
      <c r="E220" s="14"/>
      <c r="F220" s="26"/>
      <c r="G220" s="19" t="str">
        <f aca="false">IF(AND(E220="Sim",F220=""),"Sim","")</f>
        <v/>
      </c>
      <c r="H220" s="14"/>
    </row>
    <row r="221" customFormat="false" ht="15" hidden="false" customHeight="false" outlineLevel="0" collapsed="false">
      <c r="A221" s="26"/>
      <c r="B221" s="14"/>
      <c r="C221" s="19" t="str">
        <f aca="false">IF(B221="","",IFERROR(INDEX(Alunos!$J$2:$J$301,MATCH(B221,Alunos!$S$2:$S$301,0)),""))</f>
        <v/>
      </c>
      <c r="D221" s="14"/>
      <c r="E221" s="14"/>
      <c r="F221" s="26"/>
      <c r="G221" s="19" t="str">
        <f aca="false">IF(AND(E221="Sim",F221=""),"Sim","")</f>
        <v/>
      </c>
      <c r="H221" s="14"/>
    </row>
    <row r="222" customFormat="false" ht="15" hidden="false" customHeight="false" outlineLevel="0" collapsed="false">
      <c r="A222" s="26"/>
      <c r="B222" s="14"/>
      <c r="C222" s="19" t="str">
        <f aca="false">IF(B222="","",IFERROR(INDEX(Alunos!$J$2:$J$301,MATCH(B222,Alunos!$S$2:$S$301,0)),""))</f>
        <v/>
      </c>
      <c r="D222" s="14"/>
      <c r="E222" s="14"/>
      <c r="F222" s="26"/>
      <c r="G222" s="19" t="str">
        <f aca="false">IF(AND(E222="Sim",F222=""),"Sim","")</f>
        <v/>
      </c>
      <c r="H222" s="14"/>
    </row>
    <row r="223" customFormat="false" ht="15" hidden="false" customHeight="false" outlineLevel="0" collapsed="false">
      <c r="A223" s="26"/>
      <c r="B223" s="14"/>
      <c r="C223" s="19" t="str">
        <f aca="false">IF(B223="","",IFERROR(INDEX(Alunos!$J$2:$J$301,MATCH(B223,Alunos!$S$2:$S$301,0)),""))</f>
        <v/>
      </c>
      <c r="D223" s="14"/>
      <c r="E223" s="14"/>
      <c r="F223" s="26"/>
      <c r="G223" s="19" t="str">
        <f aca="false">IF(AND(E223="Sim",F223=""),"Sim","")</f>
        <v/>
      </c>
      <c r="H223" s="14"/>
    </row>
    <row r="224" customFormat="false" ht="15" hidden="false" customHeight="false" outlineLevel="0" collapsed="false">
      <c r="A224" s="26"/>
      <c r="B224" s="14"/>
      <c r="C224" s="19" t="str">
        <f aca="false">IF(B224="","",IFERROR(INDEX(Alunos!$J$2:$J$301,MATCH(B224,Alunos!$S$2:$S$301,0)),""))</f>
        <v/>
      </c>
      <c r="D224" s="14"/>
      <c r="E224" s="14"/>
      <c r="F224" s="26"/>
      <c r="G224" s="19" t="str">
        <f aca="false">IF(AND(E224="Sim",F224=""),"Sim","")</f>
        <v/>
      </c>
      <c r="H224" s="14"/>
    </row>
    <row r="225" customFormat="false" ht="15" hidden="false" customHeight="false" outlineLevel="0" collapsed="false">
      <c r="A225" s="26"/>
      <c r="B225" s="14"/>
      <c r="C225" s="19" t="str">
        <f aca="false">IF(B225="","",IFERROR(INDEX(Alunos!$J$2:$J$301,MATCH(B225,Alunos!$S$2:$S$301,0)),""))</f>
        <v/>
      </c>
      <c r="D225" s="14"/>
      <c r="E225" s="14"/>
      <c r="F225" s="26"/>
      <c r="G225" s="19" t="str">
        <f aca="false">IF(AND(E225="Sim",F225=""),"Sim","")</f>
        <v/>
      </c>
      <c r="H225" s="14"/>
    </row>
    <row r="226" customFormat="false" ht="15" hidden="false" customHeight="false" outlineLevel="0" collapsed="false">
      <c r="A226" s="26"/>
      <c r="B226" s="14"/>
      <c r="C226" s="19" t="str">
        <f aca="false">IF(B226="","",IFERROR(INDEX(Alunos!$J$2:$J$301,MATCH(B226,Alunos!$S$2:$S$301,0)),""))</f>
        <v/>
      </c>
      <c r="D226" s="14"/>
      <c r="E226" s="14"/>
      <c r="F226" s="26"/>
      <c r="G226" s="19" t="str">
        <f aca="false">IF(AND(E226="Sim",F226=""),"Sim","")</f>
        <v/>
      </c>
      <c r="H226" s="14"/>
    </row>
    <row r="227" customFormat="false" ht="15" hidden="false" customHeight="false" outlineLevel="0" collapsed="false">
      <c r="A227" s="26"/>
      <c r="B227" s="14"/>
      <c r="C227" s="19" t="str">
        <f aca="false">IF(B227="","",IFERROR(INDEX(Alunos!$J$2:$J$301,MATCH(B227,Alunos!$S$2:$S$301,0)),""))</f>
        <v/>
      </c>
      <c r="D227" s="14"/>
      <c r="E227" s="14"/>
      <c r="F227" s="26"/>
      <c r="G227" s="19" t="str">
        <f aca="false">IF(AND(E227="Sim",F227=""),"Sim","")</f>
        <v/>
      </c>
      <c r="H227" s="14"/>
    </row>
    <row r="228" customFormat="false" ht="15" hidden="false" customHeight="false" outlineLevel="0" collapsed="false">
      <c r="A228" s="26"/>
      <c r="B228" s="14"/>
      <c r="C228" s="19" t="str">
        <f aca="false">IF(B228="","",IFERROR(INDEX(Alunos!$J$2:$J$301,MATCH(B228,Alunos!$S$2:$S$301,0)),""))</f>
        <v/>
      </c>
      <c r="D228" s="14"/>
      <c r="E228" s="14"/>
      <c r="F228" s="26"/>
      <c r="G228" s="19" t="str">
        <f aca="false">IF(AND(E228="Sim",F228=""),"Sim","")</f>
        <v/>
      </c>
      <c r="H228" s="14"/>
    </row>
    <row r="229" customFormat="false" ht="15" hidden="false" customHeight="false" outlineLevel="0" collapsed="false">
      <c r="A229" s="26"/>
      <c r="B229" s="14"/>
      <c r="C229" s="19" t="str">
        <f aca="false">IF(B229="","",IFERROR(INDEX(Alunos!$J$2:$J$301,MATCH(B229,Alunos!$S$2:$S$301,0)),""))</f>
        <v/>
      </c>
      <c r="D229" s="14"/>
      <c r="E229" s="14"/>
      <c r="F229" s="26"/>
      <c r="G229" s="19" t="str">
        <f aca="false">IF(AND(E229="Sim",F229=""),"Sim","")</f>
        <v/>
      </c>
      <c r="H229" s="14"/>
    </row>
    <row r="230" customFormat="false" ht="15" hidden="false" customHeight="false" outlineLevel="0" collapsed="false">
      <c r="A230" s="26"/>
      <c r="B230" s="14"/>
      <c r="C230" s="19" t="str">
        <f aca="false">IF(B230="","",IFERROR(INDEX(Alunos!$J$2:$J$301,MATCH(B230,Alunos!$S$2:$S$301,0)),""))</f>
        <v/>
      </c>
      <c r="D230" s="14"/>
      <c r="E230" s="14"/>
      <c r="F230" s="26"/>
      <c r="G230" s="19" t="str">
        <f aca="false">IF(AND(E230="Sim",F230=""),"Sim","")</f>
        <v/>
      </c>
      <c r="H230" s="14"/>
    </row>
    <row r="231" customFormat="false" ht="15" hidden="false" customHeight="false" outlineLevel="0" collapsed="false">
      <c r="A231" s="26"/>
      <c r="B231" s="14"/>
      <c r="C231" s="19" t="str">
        <f aca="false">IF(B231="","",IFERROR(INDEX(Alunos!$J$2:$J$301,MATCH(B231,Alunos!$S$2:$S$301,0)),""))</f>
        <v/>
      </c>
      <c r="D231" s="14"/>
      <c r="E231" s="14"/>
      <c r="F231" s="26"/>
      <c r="G231" s="19" t="str">
        <f aca="false">IF(AND(E231="Sim",F231=""),"Sim","")</f>
        <v/>
      </c>
      <c r="H231" s="14"/>
    </row>
    <row r="232" customFormat="false" ht="15" hidden="false" customHeight="false" outlineLevel="0" collapsed="false">
      <c r="A232" s="26"/>
      <c r="B232" s="14"/>
      <c r="C232" s="19" t="str">
        <f aca="false">IF(B232="","",IFERROR(INDEX(Alunos!$J$2:$J$301,MATCH(B232,Alunos!$S$2:$S$301,0)),""))</f>
        <v/>
      </c>
      <c r="D232" s="14"/>
      <c r="E232" s="14"/>
      <c r="F232" s="26"/>
      <c r="G232" s="19" t="str">
        <f aca="false">IF(AND(E232="Sim",F232=""),"Sim","")</f>
        <v/>
      </c>
      <c r="H232" s="14"/>
    </row>
    <row r="233" customFormat="false" ht="15" hidden="false" customHeight="false" outlineLevel="0" collapsed="false">
      <c r="A233" s="26"/>
      <c r="B233" s="14"/>
      <c r="C233" s="19" t="str">
        <f aca="false">IF(B233="","",IFERROR(INDEX(Alunos!$J$2:$J$301,MATCH(B233,Alunos!$S$2:$S$301,0)),""))</f>
        <v/>
      </c>
      <c r="D233" s="14"/>
      <c r="E233" s="14"/>
      <c r="F233" s="26"/>
      <c r="G233" s="19" t="str">
        <f aca="false">IF(AND(E233="Sim",F233=""),"Sim","")</f>
        <v/>
      </c>
      <c r="H233" s="14"/>
    </row>
    <row r="234" customFormat="false" ht="15" hidden="false" customHeight="false" outlineLevel="0" collapsed="false">
      <c r="A234" s="26"/>
      <c r="B234" s="14"/>
      <c r="C234" s="19" t="str">
        <f aca="false">IF(B234="","",IFERROR(INDEX(Alunos!$J$2:$J$301,MATCH(B234,Alunos!$S$2:$S$301,0)),""))</f>
        <v/>
      </c>
      <c r="D234" s="14"/>
      <c r="E234" s="14"/>
      <c r="F234" s="26"/>
      <c r="G234" s="19" t="str">
        <f aca="false">IF(AND(E234="Sim",F234=""),"Sim","")</f>
        <v/>
      </c>
      <c r="H234" s="14"/>
    </row>
    <row r="235" customFormat="false" ht="15" hidden="false" customHeight="false" outlineLevel="0" collapsed="false">
      <c r="A235" s="26"/>
      <c r="B235" s="14"/>
      <c r="C235" s="19" t="str">
        <f aca="false">IF(B235="","",IFERROR(INDEX(Alunos!$J$2:$J$301,MATCH(B235,Alunos!$S$2:$S$301,0)),""))</f>
        <v/>
      </c>
      <c r="D235" s="14"/>
      <c r="E235" s="14"/>
      <c r="F235" s="26"/>
      <c r="G235" s="19" t="str">
        <f aca="false">IF(AND(E235="Sim",F235=""),"Sim","")</f>
        <v/>
      </c>
      <c r="H235" s="14"/>
    </row>
    <row r="236" customFormat="false" ht="15" hidden="false" customHeight="false" outlineLevel="0" collapsed="false">
      <c r="A236" s="26"/>
      <c r="B236" s="14"/>
      <c r="C236" s="19" t="str">
        <f aca="false">IF(B236="","",IFERROR(INDEX(Alunos!$J$2:$J$301,MATCH(B236,Alunos!$S$2:$S$301,0)),""))</f>
        <v/>
      </c>
      <c r="D236" s="14"/>
      <c r="E236" s="14"/>
      <c r="F236" s="26"/>
      <c r="G236" s="19" t="str">
        <f aca="false">IF(AND(E236="Sim",F236=""),"Sim","")</f>
        <v/>
      </c>
      <c r="H236" s="14"/>
    </row>
    <row r="237" customFormat="false" ht="15" hidden="false" customHeight="false" outlineLevel="0" collapsed="false">
      <c r="A237" s="26"/>
      <c r="B237" s="14"/>
      <c r="C237" s="19" t="str">
        <f aca="false">IF(B237="","",IFERROR(INDEX(Alunos!$J$2:$J$301,MATCH(B237,Alunos!$S$2:$S$301,0)),""))</f>
        <v/>
      </c>
      <c r="D237" s="14"/>
      <c r="E237" s="14"/>
      <c r="F237" s="26"/>
      <c r="G237" s="19" t="str">
        <f aca="false">IF(AND(E237="Sim",F237=""),"Sim","")</f>
        <v/>
      </c>
      <c r="H237" s="14"/>
    </row>
    <row r="238" customFormat="false" ht="15" hidden="false" customHeight="false" outlineLevel="0" collapsed="false">
      <c r="A238" s="26"/>
      <c r="B238" s="14"/>
      <c r="C238" s="19" t="str">
        <f aca="false">IF(B238="","",IFERROR(INDEX(Alunos!$J$2:$J$301,MATCH(B238,Alunos!$S$2:$S$301,0)),""))</f>
        <v/>
      </c>
      <c r="D238" s="14"/>
      <c r="E238" s="14"/>
      <c r="F238" s="26"/>
      <c r="G238" s="19" t="str">
        <f aca="false">IF(AND(E238="Sim",F238=""),"Sim","")</f>
        <v/>
      </c>
      <c r="H238" s="14"/>
    </row>
    <row r="239" customFormat="false" ht="15" hidden="false" customHeight="false" outlineLevel="0" collapsed="false">
      <c r="A239" s="26"/>
      <c r="B239" s="14"/>
      <c r="C239" s="19" t="str">
        <f aca="false">IF(B239="","",IFERROR(INDEX(Alunos!$J$2:$J$301,MATCH(B239,Alunos!$S$2:$S$301,0)),""))</f>
        <v/>
      </c>
      <c r="D239" s="14"/>
      <c r="E239" s="14"/>
      <c r="F239" s="26"/>
      <c r="G239" s="19" t="str">
        <f aca="false">IF(AND(E239="Sim",F239=""),"Sim","")</f>
        <v/>
      </c>
      <c r="H239" s="14"/>
    </row>
    <row r="240" customFormat="false" ht="15" hidden="false" customHeight="false" outlineLevel="0" collapsed="false">
      <c r="A240" s="26"/>
      <c r="B240" s="14"/>
      <c r="C240" s="19" t="str">
        <f aca="false">IF(B240="","",IFERROR(INDEX(Alunos!$J$2:$J$301,MATCH(B240,Alunos!$S$2:$S$301,0)),""))</f>
        <v/>
      </c>
      <c r="D240" s="14"/>
      <c r="E240" s="14"/>
      <c r="F240" s="26"/>
      <c r="G240" s="19" t="str">
        <f aca="false">IF(AND(E240="Sim",F240=""),"Sim","")</f>
        <v/>
      </c>
      <c r="H240" s="14"/>
    </row>
    <row r="241" customFormat="false" ht="15" hidden="false" customHeight="false" outlineLevel="0" collapsed="false">
      <c r="A241" s="26"/>
      <c r="B241" s="14"/>
      <c r="C241" s="19" t="str">
        <f aca="false">IF(B241="","",IFERROR(INDEX(Alunos!$J$2:$J$301,MATCH(B241,Alunos!$S$2:$S$301,0)),""))</f>
        <v/>
      </c>
      <c r="D241" s="14"/>
      <c r="E241" s="14"/>
      <c r="F241" s="26"/>
      <c r="G241" s="19" t="str">
        <f aca="false">IF(AND(E241="Sim",F241=""),"Sim","")</f>
        <v/>
      </c>
      <c r="H241" s="14"/>
    </row>
    <row r="242" customFormat="false" ht="15" hidden="false" customHeight="false" outlineLevel="0" collapsed="false">
      <c r="A242" s="26"/>
      <c r="B242" s="14"/>
      <c r="C242" s="19" t="str">
        <f aca="false">IF(B242="","",IFERROR(INDEX(Alunos!$J$2:$J$301,MATCH(B242,Alunos!$S$2:$S$301,0)),""))</f>
        <v/>
      </c>
      <c r="D242" s="14"/>
      <c r="E242" s="14"/>
      <c r="F242" s="26"/>
      <c r="G242" s="19" t="str">
        <f aca="false">IF(AND(E242="Sim",F242=""),"Sim","")</f>
        <v/>
      </c>
      <c r="H242" s="14"/>
    </row>
    <row r="243" customFormat="false" ht="15" hidden="false" customHeight="false" outlineLevel="0" collapsed="false">
      <c r="A243" s="26"/>
      <c r="B243" s="14"/>
      <c r="C243" s="19" t="str">
        <f aca="false">IF(B243="","",IFERROR(INDEX(Alunos!$J$2:$J$301,MATCH(B243,Alunos!$S$2:$S$301,0)),""))</f>
        <v/>
      </c>
      <c r="D243" s="14"/>
      <c r="E243" s="14"/>
      <c r="F243" s="26"/>
      <c r="G243" s="19" t="str">
        <f aca="false">IF(AND(E243="Sim",F243=""),"Sim","")</f>
        <v/>
      </c>
      <c r="H243" s="14"/>
    </row>
    <row r="244" customFormat="false" ht="15" hidden="false" customHeight="false" outlineLevel="0" collapsed="false">
      <c r="A244" s="26"/>
      <c r="B244" s="14"/>
      <c r="C244" s="19" t="str">
        <f aca="false">IF(B244="","",IFERROR(INDEX(Alunos!$J$2:$J$301,MATCH(B244,Alunos!$S$2:$S$301,0)),""))</f>
        <v/>
      </c>
      <c r="D244" s="14"/>
      <c r="E244" s="14"/>
      <c r="F244" s="26"/>
      <c r="G244" s="19" t="str">
        <f aca="false">IF(AND(E244="Sim",F244=""),"Sim","")</f>
        <v/>
      </c>
      <c r="H244" s="14"/>
    </row>
    <row r="245" customFormat="false" ht="15" hidden="false" customHeight="false" outlineLevel="0" collapsed="false">
      <c r="A245" s="26"/>
      <c r="B245" s="14"/>
      <c r="C245" s="19" t="str">
        <f aca="false">IF(B245="","",IFERROR(INDEX(Alunos!$J$2:$J$301,MATCH(B245,Alunos!$S$2:$S$301,0)),""))</f>
        <v/>
      </c>
      <c r="D245" s="14"/>
      <c r="E245" s="14"/>
      <c r="F245" s="26"/>
      <c r="G245" s="19" t="str">
        <f aca="false">IF(AND(E245="Sim",F245=""),"Sim","")</f>
        <v/>
      </c>
      <c r="H245" s="14"/>
    </row>
    <row r="246" customFormat="false" ht="15" hidden="false" customHeight="false" outlineLevel="0" collapsed="false">
      <c r="A246" s="26"/>
      <c r="B246" s="14"/>
      <c r="C246" s="19" t="str">
        <f aca="false">IF(B246="","",IFERROR(INDEX(Alunos!$J$2:$J$301,MATCH(B246,Alunos!$S$2:$S$301,0)),""))</f>
        <v/>
      </c>
      <c r="D246" s="14"/>
      <c r="E246" s="14"/>
      <c r="F246" s="26"/>
      <c r="G246" s="19" t="str">
        <f aca="false">IF(AND(E246="Sim",F246=""),"Sim","")</f>
        <v/>
      </c>
      <c r="H246" s="14"/>
    </row>
    <row r="247" customFormat="false" ht="15" hidden="false" customHeight="false" outlineLevel="0" collapsed="false">
      <c r="A247" s="26"/>
      <c r="B247" s="14"/>
      <c r="C247" s="19" t="str">
        <f aca="false">IF(B247="","",IFERROR(INDEX(Alunos!$J$2:$J$301,MATCH(B247,Alunos!$S$2:$S$301,0)),""))</f>
        <v/>
      </c>
      <c r="D247" s="14"/>
      <c r="E247" s="14"/>
      <c r="F247" s="26"/>
      <c r="G247" s="19" t="str">
        <f aca="false">IF(AND(E247="Sim",F247=""),"Sim","")</f>
        <v/>
      </c>
      <c r="H247" s="14"/>
    </row>
    <row r="248" customFormat="false" ht="15" hidden="false" customHeight="false" outlineLevel="0" collapsed="false">
      <c r="A248" s="26"/>
      <c r="B248" s="14"/>
      <c r="C248" s="19" t="str">
        <f aca="false">IF(B248="","",IFERROR(INDEX(Alunos!$J$2:$J$301,MATCH(B248,Alunos!$S$2:$S$301,0)),""))</f>
        <v/>
      </c>
      <c r="D248" s="14"/>
      <c r="E248" s="14"/>
      <c r="F248" s="26"/>
      <c r="G248" s="19" t="str">
        <f aca="false">IF(AND(E248="Sim",F248=""),"Sim","")</f>
        <v/>
      </c>
      <c r="H248" s="14"/>
    </row>
    <row r="249" customFormat="false" ht="15" hidden="false" customHeight="false" outlineLevel="0" collapsed="false">
      <c r="A249" s="26"/>
      <c r="B249" s="14"/>
      <c r="C249" s="19" t="str">
        <f aca="false">IF(B249="","",IFERROR(INDEX(Alunos!$J$2:$J$301,MATCH(B249,Alunos!$S$2:$S$301,0)),""))</f>
        <v/>
      </c>
      <c r="D249" s="14"/>
      <c r="E249" s="14"/>
      <c r="F249" s="26"/>
      <c r="G249" s="19" t="str">
        <f aca="false">IF(AND(E249="Sim",F249=""),"Sim","")</f>
        <v/>
      </c>
      <c r="H249" s="14"/>
    </row>
    <row r="250" customFormat="false" ht="15" hidden="false" customHeight="false" outlineLevel="0" collapsed="false">
      <c r="A250" s="26"/>
      <c r="B250" s="14"/>
      <c r="C250" s="19" t="str">
        <f aca="false">IF(B250="","",IFERROR(INDEX(Alunos!$J$2:$J$301,MATCH(B250,Alunos!$S$2:$S$301,0)),""))</f>
        <v/>
      </c>
      <c r="D250" s="14"/>
      <c r="E250" s="14"/>
      <c r="F250" s="26"/>
      <c r="G250" s="19" t="str">
        <f aca="false">IF(AND(E250="Sim",F250=""),"Sim","")</f>
        <v/>
      </c>
      <c r="H250" s="14"/>
    </row>
    <row r="251" customFormat="false" ht="15" hidden="false" customHeight="false" outlineLevel="0" collapsed="false">
      <c r="A251" s="26"/>
      <c r="B251" s="14"/>
      <c r="C251" s="19" t="str">
        <f aca="false">IF(B251="","",IFERROR(INDEX(Alunos!$J$2:$J$301,MATCH(B251,Alunos!$S$2:$S$301,0)),""))</f>
        <v/>
      </c>
      <c r="D251" s="14"/>
      <c r="E251" s="14"/>
      <c r="F251" s="26"/>
      <c r="G251" s="19" t="str">
        <f aca="false">IF(AND(E251="Sim",F251=""),"Sim","")</f>
        <v/>
      </c>
      <c r="H251" s="14"/>
    </row>
    <row r="252" customFormat="false" ht="15" hidden="false" customHeight="false" outlineLevel="0" collapsed="false">
      <c r="A252" s="26"/>
      <c r="B252" s="14"/>
      <c r="C252" s="19" t="str">
        <f aca="false">IF(B252="","",IFERROR(INDEX(Alunos!$J$2:$J$301,MATCH(B252,Alunos!$S$2:$S$301,0)),""))</f>
        <v/>
      </c>
      <c r="D252" s="14"/>
      <c r="E252" s="14"/>
      <c r="F252" s="26"/>
      <c r="G252" s="19" t="str">
        <f aca="false">IF(AND(E252="Sim",F252=""),"Sim","")</f>
        <v/>
      </c>
      <c r="H252" s="14"/>
    </row>
    <row r="253" customFormat="false" ht="15" hidden="false" customHeight="false" outlineLevel="0" collapsed="false">
      <c r="A253" s="26"/>
      <c r="B253" s="14"/>
      <c r="C253" s="19" t="str">
        <f aca="false">IF(B253="","",IFERROR(INDEX(Alunos!$J$2:$J$301,MATCH(B253,Alunos!$S$2:$S$301,0)),""))</f>
        <v/>
      </c>
      <c r="D253" s="14"/>
      <c r="E253" s="14"/>
      <c r="F253" s="26"/>
      <c r="G253" s="19" t="str">
        <f aca="false">IF(AND(E253="Sim",F253=""),"Sim","")</f>
        <v/>
      </c>
      <c r="H253" s="14"/>
    </row>
    <row r="254" customFormat="false" ht="15" hidden="false" customHeight="false" outlineLevel="0" collapsed="false">
      <c r="A254" s="26"/>
      <c r="B254" s="14"/>
      <c r="C254" s="19" t="str">
        <f aca="false">IF(B254="","",IFERROR(INDEX(Alunos!$J$2:$J$301,MATCH(B254,Alunos!$S$2:$S$301,0)),""))</f>
        <v/>
      </c>
      <c r="D254" s="14"/>
      <c r="E254" s="14"/>
      <c r="F254" s="26"/>
      <c r="G254" s="19" t="str">
        <f aca="false">IF(AND(E254="Sim",F254=""),"Sim","")</f>
        <v/>
      </c>
      <c r="H254" s="14"/>
    </row>
    <row r="255" customFormat="false" ht="15" hidden="false" customHeight="false" outlineLevel="0" collapsed="false">
      <c r="A255" s="26"/>
      <c r="B255" s="14"/>
      <c r="C255" s="19" t="str">
        <f aca="false">IF(B255="","",IFERROR(INDEX(Alunos!$J$2:$J$301,MATCH(B255,Alunos!$S$2:$S$301,0)),""))</f>
        <v/>
      </c>
      <c r="D255" s="14"/>
      <c r="E255" s="14"/>
      <c r="F255" s="26"/>
      <c r="G255" s="19" t="str">
        <f aca="false">IF(AND(E255="Sim",F255=""),"Sim","")</f>
        <v/>
      </c>
      <c r="H255" s="14"/>
    </row>
    <row r="256" customFormat="false" ht="15" hidden="false" customHeight="false" outlineLevel="0" collapsed="false">
      <c r="A256" s="26"/>
      <c r="B256" s="14"/>
      <c r="C256" s="19" t="str">
        <f aca="false">IF(B256="","",IFERROR(INDEX(Alunos!$J$2:$J$301,MATCH(B256,Alunos!$S$2:$S$301,0)),""))</f>
        <v/>
      </c>
      <c r="D256" s="14"/>
      <c r="E256" s="14"/>
      <c r="F256" s="26"/>
      <c r="G256" s="19" t="str">
        <f aca="false">IF(AND(E256="Sim",F256=""),"Sim","")</f>
        <v/>
      </c>
      <c r="H256" s="14"/>
    </row>
    <row r="257" customFormat="false" ht="15" hidden="false" customHeight="false" outlineLevel="0" collapsed="false">
      <c r="A257" s="26"/>
      <c r="B257" s="14"/>
      <c r="C257" s="19" t="str">
        <f aca="false">IF(B257="","",IFERROR(INDEX(Alunos!$J$2:$J$301,MATCH(B257,Alunos!$S$2:$S$301,0)),""))</f>
        <v/>
      </c>
      <c r="D257" s="14"/>
      <c r="E257" s="14"/>
      <c r="F257" s="26"/>
      <c r="G257" s="19" t="str">
        <f aca="false">IF(AND(E257="Sim",F257=""),"Sim","")</f>
        <v/>
      </c>
      <c r="H257" s="14"/>
    </row>
    <row r="258" customFormat="false" ht="15" hidden="false" customHeight="false" outlineLevel="0" collapsed="false">
      <c r="A258" s="26"/>
      <c r="B258" s="14"/>
      <c r="C258" s="19" t="str">
        <f aca="false">IF(B258="","",IFERROR(INDEX(Alunos!$J$2:$J$301,MATCH(B258,Alunos!$S$2:$S$301,0)),""))</f>
        <v/>
      </c>
      <c r="D258" s="14"/>
      <c r="E258" s="14"/>
      <c r="F258" s="26"/>
      <c r="G258" s="19" t="str">
        <f aca="false">IF(AND(E258="Sim",F258=""),"Sim","")</f>
        <v/>
      </c>
      <c r="H258" s="14"/>
    </row>
    <row r="259" customFormat="false" ht="15" hidden="false" customHeight="false" outlineLevel="0" collapsed="false">
      <c r="A259" s="26"/>
      <c r="B259" s="14"/>
      <c r="C259" s="19" t="str">
        <f aca="false">IF(B259="","",IFERROR(INDEX(Alunos!$J$2:$J$301,MATCH(B259,Alunos!$S$2:$S$301,0)),""))</f>
        <v/>
      </c>
      <c r="D259" s="14"/>
      <c r="E259" s="14"/>
      <c r="F259" s="26"/>
      <c r="G259" s="19" t="str">
        <f aca="false">IF(AND(E259="Sim",F259=""),"Sim","")</f>
        <v/>
      </c>
      <c r="H259" s="14"/>
    </row>
    <row r="260" customFormat="false" ht="15" hidden="false" customHeight="false" outlineLevel="0" collapsed="false">
      <c r="A260" s="26"/>
      <c r="B260" s="14"/>
      <c r="C260" s="19" t="str">
        <f aca="false">IF(B260="","",IFERROR(INDEX(Alunos!$J$2:$J$301,MATCH(B260,Alunos!$S$2:$S$301,0)),""))</f>
        <v/>
      </c>
      <c r="D260" s="14"/>
      <c r="E260" s="14"/>
      <c r="F260" s="26"/>
      <c r="G260" s="19" t="str">
        <f aca="false">IF(AND(E260="Sim",F260=""),"Sim","")</f>
        <v/>
      </c>
      <c r="H260" s="14"/>
    </row>
    <row r="261" customFormat="false" ht="15" hidden="false" customHeight="false" outlineLevel="0" collapsed="false">
      <c r="A261" s="26"/>
      <c r="B261" s="14"/>
      <c r="C261" s="19" t="str">
        <f aca="false">IF(B261="","",IFERROR(INDEX(Alunos!$J$2:$J$301,MATCH(B261,Alunos!$S$2:$S$301,0)),""))</f>
        <v/>
      </c>
      <c r="D261" s="14"/>
      <c r="E261" s="14"/>
      <c r="F261" s="26"/>
      <c r="G261" s="19" t="str">
        <f aca="false">IF(AND(E261="Sim",F261=""),"Sim","")</f>
        <v/>
      </c>
      <c r="H261" s="14"/>
    </row>
    <row r="262" customFormat="false" ht="15" hidden="false" customHeight="false" outlineLevel="0" collapsed="false">
      <c r="A262" s="26"/>
      <c r="B262" s="14"/>
      <c r="C262" s="19" t="str">
        <f aca="false">IF(B262="","",IFERROR(INDEX(Alunos!$J$2:$J$301,MATCH(B262,Alunos!$S$2:$S$301,0)),""))</f>
        <v/>
      </c>
      <c r="D262" s="14"/>
      <c r="E262" s="14"/>
      <c r="F262" s="26"/>
      <c r="G262" s="19" t="str">
        <f aca="false">IF(AND(E262="Sim",F262=""),"Sim","")</f>
        <v/>
      </c>
      <c r="H262" s="14"/>
    </row>
    <row r="263" customFormat="false" ht="15" hidden="false" customHeight="false" outlineLevel="0" collapsed="false">
      <c r="A263" s="26"/>
      <c r="B263" s="14"/>
      <c r="C263" s="19" t="str">
        <f aca="false">IF(B263="","",IFERROR(INDEX(Alunos!$J$2:$J$301,MATCH(B263,Alunos!$S$2:$S$301,0)),""))</f>
        <v/>
      </c>
      <c r="D263" s="14"/>
      <c r="E263" s="14"/>
      <c r="F263" s="26"/>
      <c r="G263" s="19" t="str">
        <f aca="false">IF(AND(E263="Sim",F263=""),"Sim","")</f>
        <v/>
      </c>
      <c r="H263" s="14"/>
    </row>
    <row r="264" customFormat="false" ht="15" hidden="false" customHeight="false" outlineLevel="0" collapsed="false">
      <c r="A264" s="26"/>
      <c r="B264" s="14"/>
      <c r="C264" s="19" t="str">
        <f aca="false">IF(B264="","",IFERROR(INDEX(Alunos!$J$2:$J$301,MATCH(B264,Alunos!$S$2:$S$301,0)),""))</f>
        <v/>
      </c>
      <c r="D264" s="14"/>
      <c r="E264" s="14"/>
      <c r="F264" s="26"/>
      <c r="G264" s="19" t="str">
        <f aca="false">IF(AND(E264="Sim",F264=""),"Sim","")</f>
        <v/>
      </c>
      <c r="H264" s="14"/>
    </row>
    <row r="265" customFormat="false" ht="15" hidden="false" customHeight="false" outlineLevel="0" collapsed="false">
      <c r="A265" s="26"/>
      <c r="B265" s="14"/>
      <c r="C265" s="19" t="str">
        <f aca="false">IF(B265="","",IFERROR(INDEX(Alunos!$J$2:$J$301,MATCH(B265,Alunos!$S$2:$S$301,0)),""))</f>
        <v/>
      </c>
      <c r="D265" s="14"/>
      <c r="E265" s="14"/>
      <c r="F265" s="26"/>
      <c r="G265" s="19" t="str">
        <f aca="false">IF(AND(E265="Sim",F265=""),"Sim","")</f>
        <v/>
      </c>
      <c r="H265" s="14"/>
    </row>
    <row r="266" customFormat="false" ht="15" hidden="false" customHeight="false" outlineLevel="0" collapsed="false">
      <c r="A266" s="26"/>
      <c r="B266" s="14"/>
      <c r="C266" s="19" t="str">
        <f aca="false">IF(B266="","",IFERROR(INDEX(Alunos!$J$2:$J$301,MATCH(B266,Alunos!$S$2:$S$301,0)),""))</f>
        <v/>
      </c>
      <c r="D266" s="14"/>
      <c r="E266" s="14"/>
      <c r="F266" s="26"/>
      <c r="G266" s="19" t="str">
        <f aca="false">IF(AND(E266="Sim",F266=""),"Sim","")</f>
        <v/>
      </c>
      <c r="H266" s="14"/>
    </row>
    <row r="267" customFormat="false" ht="15" hidden="false" customHeight="false" outlineLevel="0" collapsed="false">
      <c r="A267" s="26"/>
      <c r="B267" s="14"/>
      <c r="C267" s="19" t="str">
        <f aca="false">IF(B267="","",IFERROR(INDEX(Alunos!$J$2:$J$301,MATCH(B267,Alunos!$S$2:$S$301,0)),""))</f>
        <v/>
      </c>
      <c r="D267" s="14"/>
      <c r="E267" s="14"/>
      <c r="F267" s="26"/>
      <c r="G267" s="19" t="str">
        <f aca="false">IF(AND(E267="Sim",F267=""),"Sim","")</f>
        <v/>
      </c>
      <c r="H267" s="14"/>
    </row>
    <row r="268" customFormat="false" ht="15" hidden="false" customHeight="false" outlineLevel="0" collapsed="false">
      <c r="A268" s="26"/>
      <c r="B268" s="14"/>
      <c r="C268" s="19" t="str">
        <f aca="false">IF(B268="","",IFERROR(INDEX(Alunos!$J$2:$J$301,MATCH(B268,Alunos!$S$2:$S$301,0)),""))</f>
        <v/>
      </c>
      <c r="D268" s="14"/>
      <c r="E268" s="14"/>
      <c r="F268" s="26"/>
      <c r="G268" s="19" t="str">
        <f aca="false">IF(AND(E268="Sim",F268=""),"Sim","")</f>
        <v/>
      </c>
      <c r="H268" s="14"/>
    </row>
    <row r="269" customFormat="false" ht="15" hidden="false" customHeight="false" outlineLevel="0" collapsed="false">
      <c r="A269" s="26"/>
      <c r="B269" s="14"/>
      <c r="C269" s="19" t="str">
        <f aca="false">IF(B269="","",IFERROR(INDEX(Alunos!$J$2:$J$301,MATCH(B269,Alunos!$S$2:$S$301,0)),""))</f>
        <v/>
      </c>
      <c r="D269" s="14"/>
      <c r="E269" s="14"/>
      <c r="F269" s="26"/>
      <c r="G269" s="19" t="str">
        <f aca="false">IF(AND(E269="Sim",F269=""),"Sim","")</f>
        <v/>
      </c>
      <c r="H269" s="14"/>
    </row>
    <row r="270" customFormat="false" ht="15" hidden="false" customHeight="false" outlineLevel="0" collapsed="false">
      <c r="A270" s="26"/>
      <c r="B270" s="14"/>
      <c r="C270" s="19" t="str">
        <f aca="false">IF(B270="","",IFERROR(INDEX(Alunos!$J$2:$J$301,MATCH(B270,Alunos!$S$2:$S$301,0)),""))</f>
        <v/>
      </c>
      <c r="D270" s="14"/>
      <c r="E270" s="14"/>
      <c r="F270" s="26"/>
      <c r="G270" s="19" t="str">
        <f aca="false">IF(AND(E270="Sim",F270=""),"Sim","")</f>
        <v/>
      </c>
      <c r="H270" s="14"/>
    </row>
    <row r="271" customFormat="false" ht="15" hidden="false" customHeight="false" outlineLevel="0" collapsed="false">
      <c r="A271" s="26"/>
      <c r="B271" s="14"/>
      <c r="C271" s="19" t="str">
        <f aca="false">IF(B271="","",IFERROR(INDEX(Alunos!$J$2:$J$301,MATCH(B271,Alunos!$S$2:$S$301,0)),""))</f>
        <v/>
      </c>
      <c r="D271" s="14"/>
      <c r="E271" s="14"/>
      <c r="F271" s="26"/>
      <c r="G271" s="19" t="str">
        <f aca="false">IF(AND(E271="Sim",F271=""),"Sim","")</f>
        <v/>
      </c>
      <c r="H271" s="14"/>
    </row>
    <row r="272" customFormat="false" ht="15" hidden="false" customHeight="false" outlineLevel="0" collapsed="false">
      <c r="A272" s="26"/>
      <c r="B272" s="14"/>
      <c r="C272" s="19" t="str">
        <f aca="false">IF(B272="","",IFERROR(INDEX(Alunos!$J$2:$J$301,MATCH(B272,Alunos!$S$2:$S$301,0)),""))</f>
        <v/>
      </c>
      <c r="D272" s="14"/>
      <c r="E272" s="14"/>
      <c r="F272" s="26"/>
      <c r="G272" s="19" t="str">
        <f aca="false">IF(AND(E272="Sim",F272=""),"Sim","")</f>
        <v/>
      </c>
      <c r="H272" s="14"/>
    </row>
    <row r="273" customFormat="false" ht="15" hidden="false" customHeight="false" outlineLevel="0" collapsed="false">
      <c r="A273" s="26"/>
      <c r="B273" s="14"/>
      <c r="C273" s="19" t="str">
        <f aca="false">IF(B273="","",IFERROR(INDEX(Alunos!$J$2:$J$301,MATCH(B273,Alunos!$S$2:$S$301,0)),""))</f>
        <v/>
      </c>
      <c r="D273" s="14"/>
      <c r="E273" s="14"/>
      <c r="F273" s="26"/>
      <c r="G273" s="19" t="str">
        <f aca="false">IF(AND(E273="Sim",F273=""),"Sim","")</f>
        <v/>
      </c>
      <c r="H273" s="14"/>
    </row>
    <row r="274" customFormat="false" ht="15" hidden="false" customHeight="false" outlineLevel="0" collapsed="false">
      <c r="A274" s="26"/>
      <c r="B274" s="14"/>
      <c r="C274" s="19" t="str">
        <f aca="false">IF(B274="","",IFERROR(INDEX(Alunos!$J$2:$J$301,MATCH(B274,Alunos!$S$2:$S$301,0)),""))</f>
        <v/>
      </c>
      <c r="D274" s="14"/>
      <c r="E274" s="14"/>
      <c r="F274" s="26"/>
      <c r="G274" s="19" t="str">
        <f aca="false">IF(AND(E274="Sim",F274=""),"Sim","")</f>
        <v/>
      </c>
      <c r="H274" s="14"/>
    </row>
    <row r="275" customFormat="false" ht="15" hidden="false" customHeight="false" outlineLevel="0" collapsed="false">
      <c r="A275" s="26"/>
      <c r="B275" s="14"/>
      <c r="C275" s="19" t="str">
        <f aca="false">IF(B275="","",IFERROR(INDEX(Alunos!$J$2:$J$301,MATCH(B275,Alunos!$S$2:$S$301,0)),""))</f>
        <v/>
      </c>
      <c r="D275" s="14"/>
      <c r="E275" s="14"/>
      <c r="F275" s="26"/>
      <c r="G275" s="19" t="str">
        <f aca="false">IF(AND(E275="Sim",F275=""),"Sim","")</f>
        <v/>
      </c>
      <c r="H275" s="14"/>
    </row>
    <row r="276" customFormat="false" ht="15" hidden="false" customHeight="false" outlineLevel="0" collapsed="false">
      <c r="A276" s="26"/>
      <c r="B276" s="14"/>
      <c r="C276" s="19" t="str">
        <f aca="false">IF(B276="","",IFERROR(INDEX(Alunos!$J$2:$J$301,MATCH(B276,Alunos!$S$2:$S$301,0)),""))</f>
        <v/>
      </c>
      <c r="D276" s="14"/>
      <c r="E276" s="14"/>
      <c r="F276" s="26"/>
      <c r="G276" s="19" t="str">
        <f aca="false">IF(AND(E276="Sim",F276=""),"Sim","")</f>
        <v/>
      </c>
      <c r="H276" s="14"/>
    </row>
    <row r="277" customFormat="false" ht="15" hidden="false" customHeight="false" outlineLevel="0" collapsed="false">
      <c r="A277" s="26"/>
      <c r="B277" s="14"/>
      <c r="C277" s="19" t="str">
        <f aca="false">IF(B277="","",IFERROR(INDEX(Alunos!$J$2:$J$301,MATCH(B277,Alunos!$S$2:$S$301,0)),""))</f>
        <v/>
      </c>
      <c r="D277" s="14"/>
      <c r="E277" s="14"/>
      <c r="F277" s="26"/>
      <c r="G277" s="19" t="str">
        <f aca="false">IF(AND(E277="Sim",F277=""),"Sim","")</f>
        <v/>
      </c>
      <c r="H277" s="14"/>
    </row>
    <row r="278" customFormat="false" ht="15" hidden="false" customHeight="false" outlineLevel="0" collapsed="false">
      <c r="A278" s="26"/>
      <c r="B278" s="14"/>
      <c r="C278" s="19" t="str">
        <f aca="false">IF(B278="","",IFERROR(INDEX(Alunos!$J$2:$J$301,MATCH(B278,Alunos!$S$2:$S$301,0)),""))</f>
        <v/>
      </c>
      <c r="D278" s="14"/>
      <c r="E278" s="14"/>
      <c r="F278" s="26"/>
      <c r="G278" s="19" t="str">
        <f aca="false">IF(AND(E278="Sim",F278=""),"Sim","")</f>
        <v/>
      </c>
      <c r="H278" s="14"/>
    </row>
    <row r="279" customFormat="false" ht="15" hidden="false" customHeight="false" outlineLevel="0" collapsed="false">
      <c r="A279" s="26"/>
      <c r="B279" s="14"/>
      <c r="C279" s="19" t="str">
        <f aca="false">IF(B279="","",IFERROR(INDEX(Alunos!$J$2:$J$301,MATCH(B279,Alunos!$S$2:$S$301,0)),""))</f>
        <v/>
      </c>
      <c r="D279" s="14"/>
      <c r="E279" s="14"/>
      <c r="F279" s="26"/>
      <c r="G279" s="19" t="str">
        <f aca="false">IF(AND(E279="Sim",F279=""),"Sim","")</f>
        <v/>
      </c>
      <c r="H279" s="14"/>
    </row>
    <row r="280" customFormat="false" ht="15" hidden="false" customHeight="false" outlineLevel="0" collapsed="false">
      <c r="A280" s="26"/>
      <c r="B280" s="14"/>
      <c r="C280" s="19" t="str">
        <f aca="false">IF(B280="","",IFERROR(INDEX(Alunos!$J$2:$J$301,MATCH(B280,Alunos!$S$2:$S$301,0)),""))</f>
        <v/>
      </c>
      <c r="D280" s="14"/>
      <c r="E280" s="14"/>
      <c r="F280" s="26"/>
      <c r="G280" s="19" t="str">
        <f aca="false">IF(AND(E280="Sim",F280=""),"Sim","")</f>
        <v/>
      </c>
      <c r="H280" s="14"/>
    </row>
    <row r="281" customFormat="false" ht="15" hidden="false" customHeight="false" outlineLevel="0" collapsed="false">
      <c r="A281" s="26"/>
      <c r="B281" s="14"/>
      <c r="C281" s="19" t="str">
        <f aca="false">IF(B281="","",IFERROR(INDEX(Alunos!$J$2:$J$301,MATCH(B281,Alunos!$S$2:$S$301,0)),""))</f>
        <v/>
      </c>
      <c r="D281" s="14"/>
      <c r="E281" s="14"/>
      <c r="F281" s="26"/>
      <c r="G281" s="19" t="str">
        <f aca="false">IF(AND(E281="Sim",F281=""),"Sim","")</f>
        <v/>
      </c>
      <c r="H281" s="14"/>
    </row>
    <row r="282" customFormat="false" ht="15" hidden="false" customHeight="false" outlineLevel="0" collapsed="false">
      <c r="A282" s="26"/>
      <c r="B282" s="14"/>
      <c r="C282" s="19" t="str">
        <f aca="false">IF(B282="","",IFERROR(INDEX(Alunos!$J$2:$J$301,MATCH(B282,Alunos!$S$2:$S$301,0)),""))</f>
        <v/>
      </c>
      <c r="D282" s="14"/>
      <c r="E282" s="14"/>
      <c r="F282" s="26"/>
      <c r="G282" s="19" t="str">
        <f aca="false">IF(AND(E282="Sim",F282=""),"Sim","")</f>
        <v/>
      </c>
      <c r="H282" s="14"/>
    </row>
    <row r="283" customFormat="false" ht="15" hidden="false" customHeight="false" outlineLevel="0" collapsed="false">
      <c r="A283" s="26"/>
      <c r="B283" s="14"/>
      <c r="C283" s="19" t="str">
        <f aca="false">IF(B283="","",IFERROR(INDEX(Alunos!$J$2:$J$301,MATCH(B283,Alunos!$S$2:$S$301,0)),""))</f>
        <v/>
      </c>
      <c r="D283" s="14"/>
      <c r="E283" s="14"/>
      <c r="F283" s="26"/>
      <c r="G283" s="19" t="str">
        <f aca="false">IF(AND(E283="Sim",F283=""),"Sim","")</f>
        <v/>
      </c>
      <c r="H283" s="14"/>
    </row>
    <row r="284" customFormat="false" ht="15" hidden="false" customHeight="false" outlineLevel="0" collapsed="false">
      <c r="A284" s="26"/>
      <c r="B284" s="14"/>
      <c r="C284" s="19" t="str">
        <f aca="false">IF(B284="","",IFERROR(INDEX(Alunos!$J$2:$J$301,MATCH(B284,Alunos!$S$2:$S$301,0)),""))</f>
        <v/>
      </c>
      <c r="D284" s="14"/>
      <c r="E284" s="14"/>
      <c r="F284" s="26"/>
      <c r="G284" s="19" t="str">
        <f aca="false">IF(AND(E284="Sim",F284=""),"Sim","")</f>
        <v/>
      </c>
      <c r="H284" s="14"/>
    </row>
    <row r="285" customFormat="false" ht="15" hidden="false" customHeight="false" outlineLevel="0" collapsed="false">
      <c r="A285" s="26"/>
      <c r="B285" s="14"/>
      <c r="C285" s="19" t="str">
        <f aca="false">IF(B285="","",IFERROR(INDEX(Alunos!$J$2:$J$301,MATCH(B285,Alunos!$S$2:$S$301,0)),""))</f>
        <v/>
      </c>
      <c r="D285" s="14"/>
      <c r="E285" s="14"/>
      <c r="F285" s="26"/>
      <c r="G285" s="19" t="str">
        <f aca="false">IF(AND(E285="Sim",F285=""),"Sim","")</f>
        <v/>
      </c>
      <c r="H285" s="14"/>
    </row>
    <row r="286" customFormat="false" ht="15" hidden="false" customHeight="false" outlineLevel="0" collapsed="false">
      <c r="A286" s="26"/>
      <c r="B286" s="14"/>
      <c r="C286" s="19" t="str">
        <f aca="false">IF(B286="","",IFERROR(INDEX(Alunos!$J$2:$J$301,MATCH(B286,Alunos!$S$2:$S$301,0)),""))</f>
        <v/>
      </c>
      <c r="D286" s="14"/>
      <c r="E286" s="14"/>
      <c r="F286" s="26"/>
      <c r="G286" s="19" t="str">
        <f aca="false">IF(AND(E286="Sim",F286=""),"Sim","")</f>
        <v/>
      </c>
      <c r="H286" s="14"/>
    </row>
    <row r="287" customFormat="false" ht="15" hidden="false" customHeight="false" outlineLevel="0" collapsed="false">
      <c r="A287" s="26"/>
      <c r="B287" s="14"/>
      <c r="C287" s="19" t="str">
        <f aca="false">IF(B287="","",IFERROR(INDEX(Alunos!$J$2:$J$301,MATCH(B287,Alunos!$S$2:$S$301,0)),""))</f>
        <v/>
      </c>
      <c r="D287" s="14"/>
      <c r="E287" s="14"/>
      <c r="F287" s="26"/>
      <c r="G287" s="19" t="str">
        <f aca="false">IF(AND(E287="Sim",F287=""),"Sim","")</f>
        <v/>
      </c>
      <c r="H287" s="14"/>
    </row>
    <row r="288" customFormat="false" ht="15" hidden="false" customHeight="false" outlineLevel="0" collapsed="false">
      <c r="A288" s="26"/>
      <c r="B288" s="14"/>
      <c r="C288" s="19" t="str">
        <f aca="false">IF(B288="","",IFERROR(INDEX(Alunos!$J$2:$J$301,MATCH(B288,Alunos!$S$2:$S$301,0)),""))</f>
        <v/>
      </c>
      <c r="D288" s="14"/>
      <c r="E288" s="14"/>
      <c r="F288" s="26"/>
      <c r="G288" s="19" t="str">
        <f aca="false">IF(AND(E288="Sim",F288=""),"Sim","")</f>
        <v/>
      </c>
      <c r="H288" s="14"/>
    </row>
    <row r="289" customFormat="false" ht="15" hidden="false" customHeight="false" outlineLevel="0" collapsed="false">
      <c r="A289" s="26"/>
      <c r="B289" s="14"/>
      <c r="C289" s="19" t="str">
        <f aca="false">IF(B289="","",IFERROR(INDEX(Alunos!$J$2:$J$301,MATCH(B289,Alunos!$S$2:$S$301,0)),""))</f>
        <v/>
      </c>
      <c r="D289" s="14"/>
      <c r="E289" s="14"/>
      <c r="F289" s="26"/>
      <c r="G289" s="19" t="str">
        <f aca="false">IF(AND(E289="Sim",F289=""),"Sim","")</f>
        <v/>
      </c>
      <c r="H289" s="14"/>
    </row>
    <row r="290" customFormat="false" ht="15" hidden="false" customHeight="false" outlineLevel="0" collapsed="false">
      <c r="A290" s="26"/>
      <c r="B290" s="14"/>
      <c r="C290" s="19" t="str">
        <f aca="false">IF(B290="","",IFERROR(INDEX(Alunos!$J$2:$J$301,MATCH(B290,Alunos!$S$2:$S$301,0)),""))</f>
        <v/>
      </c>
      <c r="D290" s="14"/>
      <c r="E290" s="14"/>
      <c r="F290" s="26"/>
      <c r="G290" s="19" t="str">
        <f aca="false">IF(AND(E290="Sim",F290=""),"Sim","")</f>
        <v/>
      </c>
      <c r="H290" s="14"/>
    </row>
    <row r="291" customFormat="false" ht="15" hidden="false" customHeight="false" outlineLevel="0" collapsed="false">
      <c r="A291" s="26"/>
      <c r="B291" s="14"/>
      <c r="C291" s="19" t="str">
        <f aca="false">IF(B291="","",IFERROR(INDEX(Alunos!$J$2:$J$301,MATCH(B291,Alunos!$S$2:$S$301,0)),""))</f>
        <v/>
      </c>
      <c r="D291" s="14"/>
      <c r="E291" s="14"/>
      <c r="F291" s="26"/>
      <c r="G291" s="19" t="str">
        <f aca="false">IF(AND(E291="Sim",F291=""),"Sim","")</f>
        <v/>
      </c>
      <c r="H291" s="14"/>
    </row>
    <row r="292" customFormat="false" ht="15" hidden="false" customHeight="false" outlineLevel="0" collapsed="false">
      <c r="A292" s="26"/>
      <c r="B292" s="14"/>
      <c r="C292" s="19" t="str">
        <f aca="false">IF(B292="","",IFERROR(INDEX(Alunos!$J$2:$J$301,MATCH(B292,Alunos!$S$2:$S$301,0)),""))</f>
        <v/>
      </c>
      <c r="D292" s="14"/>
      <c r="E292" s="14"/>
      <c r="F292" s="26"/>
      <c r="G292" s="19" t="str">
        <f aca="false">IF(AND(E292="Sim",F292=""),"Sim","")</f>
        <v/>
      </c>
      <c r="H292" s="14"/>
    </row>
    <row r="293" customFormat="false" ht="15" hidden="false" customHeight="false" outlineLevel="0" collapsed="false">
      <c r="A293" s="26"/>
      <c r="B293" s="14"/>
      <c r="C293" s="19" t="str">
        <f aca="false">IF(B293="","",IFERROR(INDEX(Alunos!$J$2:$J$301,MATCH(B293,Alunos!$S$2:$S$301,0)),""))</f>
        <v/>
      </c>
      <c r="D293" s="14"/>
      <c r="E293" s="14"/>
      <c r="F293" s="26"/>
      <c r="G293" s="19" t="str">
        <f aca="false">IF(AND(E293="Sim",F293=""),"Sim","")</f>
        <v/>
      </c>
      <c r="H293" s="14"/>
    </row>
    <row r="294" customFormat="false" ht="15" hidden="false" customHeight="false" outlineLevel="0" collapsed="false">
      <c r="A294" s="26"/>
      <c r="B294" s="14"/>
      <c r="C294" s="19" t="str">
        <f aca="false">IF(B294="","",IFERROR(INDEX(Alunos!$J$2:$J$301,MATCH(B294,Alunos!$S$2:$S$301,0)),""))</f>
        <v/>
      </c>
      <c r="D294" s="14"/>
      <c r="E294" s="14"/>
      <c r="F294" s="26"/>
      <c r="G294" s="19" t="str">
        <f aca="false">IF(AND(E294="Sim",F294=""),"Sim","")</f>
        <v/>
      </c>
      <c r="H294" s="14"/>
    </row>
    <row r="295" customFormat="false" ht="15" hidden="false" customHeight="false" outlineLevel="0" collapsed="false">
      <c r="A295" s="26"/>
      <c r="B295" s="14"/>
      <c r="C295" s="19" t="str">
        <f aca="false">IF(B295="","",IFERROR(INDEX(Alunos!$J$2:$J$301,MATCH(B295,Alunos!$S$2:$S$301,0)),""))</f>
        <v/>
      </c>
      <c r="D295" s="14"/>
      <c r="E295" s="14"/>
      <c r="F295" s="26"/>
      <c r="G295" s="19" t="str">
        <f aca="false">IF(AND(E295="Sim",F295=""),"Sim","")</f>
        <v/>
      </c>
      <c r="H295" s="14"/>
    </row>
    <row r="296" customFormat="false" ht="15" hidden="false" customHeight="false" outlineLevel="0" collapsed="false">
      <c r="A296" s="26"/>
      <c r="B296" s="14"/>
      <c r="C296" s="19" t="str">
        <f aca="false">IF(B296="","",IFERROR(INDEX(Alunos!$J$2:$J$301,MATCH(B296,Alunos!$S$2:$S$301,0)),""))</f>
        <v/>
      </c>
      <c r="D296" s="14"/>
      <c r="E296" s="14"/>
      <c r="F296" s="26"/>
      <c r="G296" s="19" t="str">
        <f aca="false">IF(AND(E296="Sim",F296=""),"Sim","")</f>
        <v/>
      </c>
      <c r="H296" s="14"/>
    </row>
    <row r="297" customFormat="false" ht="15" hidden="false" customHeight="false" outlineLevel="0" collapsed="false">
      <c r="A297" s="26"/>
      <c r="B297" s="14"/>
      <c r="C297" s="19" t="str">
        <f aca="false">IF(B297="","",IFERROR(INDEX(Alunos!$J$2:$J$301,MATCH(B297,Alunos!$S$2:$S$301,0)),""))</f>
        <v/>
      </c>
      <c r="D297" s="14"/>
      <c r="E297" s="14"/>
      <c r="F297" s="26"/>
      <c r="G297" s="19" t="str">
        <f aca="false">IF(AND(E297="Sim",F297=""),"Sim","")</f>
        <v/>
      </c>
      <c r="H297" s="14"/>
    </row>
    <row r="298" customFormat="false" ht="15" hidden="false" customHeight="false" outlineLevel="0" collapsed="false">
      <c r="A298" s="26"/>
      <c r="B298" s="14"/>
      <c r="C298" s="19" t="str">
        <f aca="false">IF(B298="","",IFERROR(INDEX(Alunos!$J$2:$J$301,MATCH(B298,Alunos!$S$2:$S$301,0)),""))</f>
        <v/>
      </c>
      <c r="D298" s="14"/>
      <c r="E298" s="14"/>
      <c r="F298" s="26"/>
      <c r="G298" s="19" t="str">
        <f aca="false">IF(AND(E298="Sim",F298=""),"Sim","")</f>
        <v/>
      </c>
      <c r="H298" s="14"/>
    </row>
    <row r="299" customFormat="false" ht="15" hidden="false" customHeight="false" outlineLevel="0" collapsed="false">
      <c r="A299" s="26"/>
      <c r="B299" s="14"/>
      <c r="C299" s="19" t="str">
        <f aca="false">IF(B299="","",IFERROR(INDEX(Alunos!$J$2:$J$301,MATCH(B299,Alunos!$S$2:$S$301,0)),""))</f>
        <v/>
      </c>
      <c r="D299" s="14"/>
      <c r="E299" s="14"/>
      <c r="F299" s="26"/>
      <c r="G299" s="19" t="str">
        <f aca="false">IF(AND(E299="Sim",F299=""),"Sim","")</f>
        <v/>
      </c>
      <c r="H299" s="14"/>
    </row>
    <row r="300" customFormat="false" ht="15" hidden="false" customHeight="false" outlineLevel="0" collapsed="false">
      <c r="A300" s="26"/>
      <c r="B300" s="14"/>
      <c r="C300" s="19" t="str">
        <f aca="false">IF(B300="","",IFERROR(INDEX(Alunos!$J$2:$J$301,MATCH(B300,Alunos!$S$2:$S$301,0)),""))</f>
        <v/>
      </c>
      <c r="D300" s="14"/>
      <c r="E300" s="14"/>
      <c r="F300" s="26"/>
      <c r="G300" s="19" t="str">
        <f aca="false">IF(AND(E300="Sim",F300=""),"Sim","")</f>
        <v/>
      </c>
      <c r="H300" s="14"/>
    </row>
    <row r="301" customFormat="false" ht="15" hidden="false" customHeight="false" outlineLevel="0" collapsed="false">
      <c r="A301" s="26"/>
      <c r="B301" s="14"/>
      <c r="C301" s="19" t="str">
        <f aca="false">IF(B301="","",IFERROR(INDEX(Alunos!$J$2:$J$301,MATCH(B301,Alunos!$S$2:$S$301,0)),""))</f>
        <v/>
      </c>
      <c r="D301" s="14"/>
      <c r="E301" s="14"/>
      <c r="F301" s="26"/>
      <c r="G301" s="19" t="str">
        <f aca="false">IF(AND(E301="Sim",F301=""),"Sim","")</f>
        <v/>
      </c>
      <c r="H301" s="14"/>
    </row>
  </sheetData>
  <dataValidations count="3">
    <dataValidation allowBlank="true" error="Escolha um valor da lista." errorStyle="stop" errorTitle="Valor fora da lista" operator="between" showDropDown="false" showErrorMessage="false" showInputMessage="false" sqref="B2:B301" type="list">
      <formula1>Alunos!$S$2:$S$301</formula1>
      <formula2>0</formula2>
    </dataValidation>
    <dataValidation allowBlank="true" error="Escolha um valor da lista." errorStyle="stop" errorTitle="Valor fora da lista" operator="between" showDropDown="false" showErrorMessage="false" showInputMessage="false" sqref="D2:D301" type="list">
      <formula1>"Presente,Falta avisada,Falta sem aviso,Remarcada,Cancelada pela escola"</formula1>
      <formula2>0</formula2>
    </dataValidation>
    <dataValidation allowBlank="true" error="Escolha um valor da lista." errorStyle="stop" errorTitle="Valor fora da lista" operator="between" showDropDown="false" showErrorMessage="false" showInputMessage="false" sqref="E2:E301" type="list">
      <formula1>"Sim,Não"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8151F"/>
    <pageSetUpPr fitToPage="true"/>
  </sheetPr>
  <dimension ref="A1:L3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0"/>
    <col collapsed="false" customWidth="true" hidden="false" outlineLevel="0" max="3" min="3" style="0" width="20"/>
    <col collapsed="false" customWidth="true" hidden="false" outlineLevel="0" max="4" min="4" style="0" width="13"/>
    <col collapsed="false" customWidth="true" hidden="false" outlineLevel="0" max="6" min="5" style="0" width="12"/>
    <col collapsed="false" customWidth="true" hidden="false" outlineLevel="0" max="7" min="7" style="0" width="13"/>
    <col collapsed="false" customWidth="true" hidden="false" outlineLevel="0" max="8" min="8" style="0" width="15"/>
    <col collapsed="false" customWidth="true" hidden="false" outlineLevel="0" max="9" min="9" style="0" width="12"/>
    <col collapsed="false" customWidth="true" hidden="false" outlineLevel="0" max="10" min="10" style="0" width="10"/>
    <col collapsed="false" customWidth="true" hidden="false" outlineLevel="0" max="11" min="11" style="0" width="12"/>
    <col collapsed="false" customWidth="true" hidden="false" outlineLevel="0" max="12" min="12" style="0" width="28"/>
  </cols>
  <sheetData>
    <row r="1" customFormat="false" ht="31.5" hidden="false" customHeight="true" outlineLevel="0" collapsed="false">
      <c r="A1" s="18" t="s">
        <v>146</v>
      </c>
      <c r="B1" s="18" t="s">
        <v>83</v>
      </c>
      <c r="C1" s="18" t="s">
        <v>48</v>
      </c>
      <c r="D1" s="18" t="s">
        <v>147</v>
      </c>
      <c r="E1" s="18" t="s">
        <v>148</v>
      </c>
      <c r="F1" s="18" t="s">
        <v>149</v>
      </c>
      <c r="G1" s="18" t="s">
        <v>150</v>
      </c>
      <c r="H1" s="18" t="s">
        <v>49</v>
      </c>
      <c r="I1" s="18" t="s">
        <v>81</v>
      </c>
      <c r="J1" s="18" t="s">
        <v>151</v>
      </c>
      <c r="K1" s="18" t="s">
        <v>152</v>
      </c>
      <c r="L1" s="18" t="s">
        <v>82</v>
      </c>
    </row>
    <row r="2" customFormat="false" ht="15" hidden="false" customHeight="false" outlineLevel="0" collapsed="false">
      <c r="A2" s="29" t="n">
        <v>46266</v>
      </c>
      <c r="B2" s="14" t="s">
        <v>128</v>
      </c>
      <c r="C2" s="19" t="str">
        <f aca="false">IF(B2="","",IFERROR(INDEX(Alunos!$J$2:$J$301,MATCH(B2,Alunos!$S$2:$S$301,0)),""))</f>
        <v>Rafael Lima</v>
      </c>
      <c r="D2" s="21" t="n">
        <f aca="false">IF(B2="","",IFERROR(INDEX(Alunos!$N$2:$N$301,MATCH(B2,Alunos!$S$2:$S$301,0)),""))</f>
        <v>280</v>
      </c>
      <c r="E2" s="30" t="n">
        <f aca="false">IF(OR(A2="",B2=""),"",DATE(YEAR(A2),MONTH(A2),MIN(IFERROR(INDEX(Alunos!$O$2:$O$301,MATCH(B2,Alunos!$S$2:$S$301,0)),10),DAY(DATE(YEAR(A2),MONTH(A2)+1,0)))))</f>
        <v>46275</v>
      </c>
      <c r="F2" s="26" t="n">
        <v>46274</v>
      </c>
      <c r="G2" s="24" t="n">
        <v>280</v>
      </c>
      <c r="H2" s="14" t="s">
        <v>153</v>
      </c>
      <c r="I2" s="19" t="str">
        <f aca="true">IF(OR(A2="",B2=""),"",IF(F2&lt;&gt;"","Pago",IF(TODAY()&gt;E2,"Atrasado","Em aberto")))</f>
        <v>Pago</v>
      </c>
      <c r="J2" s="20" t="str">
        <f aca="true">IF(I2="Atrasado",TODAY()-E2,"")</f>
        <v/>
      </c>
      <c r="K2" s="31" t="n">
        <f aca="false">IF(A2="","",DATE(YEAR(A2),MONTH(A2),1))</f>
        <v>46266</v>
      </c>
      <c r="L2" s="14"/>
    </row>
    <row r="3" customFormat="false" ht="15" hidden="false" customHeight="false" outlineLevel="0" collapsed="false">
      <c r="A3" s="29" t="n">
        <v>46266</v>
      </c>
      <c r="B3" s="14" t="s">
        <v>133</v>
      </c>
      <c r="C3" s="19" t="str">
        <f aca="false">IF(B3="","",IFERROR(INDEX(Alunos!$J$2:$J$301,MATCH(B3,Alunos!$S$2:$S$301,0)),""))</f>
        <v>Camila Souza</v>
      </c>
      <c r="D3" s="21" t="n">
        <f aca="false">IF(B3="","",IFERROR(INDEX(Alunos!$N$2:$N$301,MATCH(B3,Alunos!$S$2:$S$301,0)),""))</f>
        <v>300</v>
      </c>
      <c r="E3" s="30" t="n">
        <f aca="false">IF(OR(A3="",B3=""),"",DATE(YEAR(A3),MONTH(A3),MIN(IFERROR(INDEX(Alunos!$O$2:$O$301,MATCH(B3,Alunos!$S$2:$S$301,0)),10),DAY(DATE(YEAR(A3),MONTH(A3)+1,0)))))</f>
        <v>46270</v>
      </c>
      <c r="F3" s="26" t="n">
        <v>46270</v>
      </c>
      <c r="G3" s="24" t="n">
        <v>300</v>
      </c>
      <c r="H3" s="14" t="s">
        <v>153</v>
      </c>
      <c r="I3" s="19" t="str">
        <f aca="true">IF(OR(A3="",B3=""),"",IF(F3&lt;&gt;"","Pago",IF(TODAY()&gt;E3,"Atrasado","Em aberto")))</f>
        <v>Pago</v>
      </c>
      <c r="J3" s="20" t="str">
        <f aca="true">IF(I3="Atrasado",TODAY()-E3,"")</f>
        <v/>
      </c>
      <c r="K3" s="31" t="n">
        <f aca="false">IF(A3="","",DATE(YEAR(A3),MONTH(A3),1))</f>
        <v>46266</v>
      </c>
      <c r="L3" s="14"/>
    </row>
    <row r="4" customFormat="false" ht="15" hidden="false" customHeight="false" outlineLevel="0" collapsed="false">
      <c r="A4" s="29" t="n">
        <v>46266</v>
      </c>
      <c r="B4" s="14" t="s">
        <v>137</v>
      </c>
      <c r="C4" s="19" t="str">
        <f aca="false">IF(B4="","",IFERROR(INDEX(Alunos!$J$2:$J$301,MATCH(B4,Alunos!$S$2:$S$301,0)),""))</f>
        <v>Bruno Alves</v>
      </c>
      <c r="D4" s="21" t="n">
        <f aca="false">IF(B4="","",IFERROR(INDEX(Alunos!$N$2:$N$301,MATCH(B4,Alunos!$S$2:$S$301,0)),""))</f>
        <v>260</v>
      </c>
      <c r="E4" s="30" t="n">
        <f aca="false">IF(OR(A4="",B4=""),"",DATE(YEAR(A4),MONTH(A4),MIN(IFERROR(INDEX(Alunos!$O$2:$O$301,MATCH(B4,Alunos!$S$2:$S$301,0)),10),DAY(DATE(YEAR(A4),MONTH(A4)+1,0)))))</f>
        <v>46275</v>
      </c>
      <c r="F4" s="26"/>
      <c r="G4" s="24"/>
      <c r="H4" s="14"/>
      <c r="I4" s="19" t="str">
        <f aca="true">IF(OR(A4="",B4=""),"",IF(F4&lt;&gt;"","Pago",IF(TODAY()&gt;E4,"Atrasado","Em aberto")))</f>
        <v>Atrasado</v>
      </c>
      <c r="J4" s="20" t="n">
        <f aca="true">IF(I4="Atrasado",TODAY()-E4,"")</f>
        <v>16</v>
      </c>
      <c r="K4" s="31" t="n">
        <f aca="false">IF(A4="","",DATE(YEAR(A4),MONTH(A4),1))</f>
        <v>46266</v>
      </c>
      <c r="L4" s="14"/>
    </row>
    <row r="5" customFormat="false" ht="15" hidden="false" customHeight="false" outlineLevel="0" collapsed="false">
      <c r="A5" s="29" t="n">
        <v>46266</v>
      </c>
      <c r="B5" s="14" t="s">
        <v>140</v>
      </c>
      <c r="C5" s="19" t="str">
        <f aca="false">IF(B5="","",IFERROR(INDEX(Alunos!$J$2:$J$301,MATCH(B5,Alunos!$S$2:$S$301,0)),""))</f>
        <v>Camila Souza</v>
      </c>
      <c r="D5" s="21" t="n">
        <f aca="false">IF(B5="","",IFERROR(INDEX(Alunos!$N$2:$N$301,MATCH(B5,Alunos!$S$2:$S$301,0)),""))</f>
        <v>280</v>
      </c>
      <c r="E5" s="30" t="n">
        <f aca="false">IF(OR(A5="",B5=""),"",DATE(YEAR(A5),MONTH(A5),MIN(IFERROR(INDEX(Alunos!$O$2:$O$301,MATCH(B5,Alunos!$S$2:$S$301,0)),10),DAY(DATE(YEAR(A5),MONTH(A5)+1,0)))))</f>
        <v>46280</v>
      </c>
      <c r="F5" s="26" t="n">
        <v>46279</v>
      </c>
      <c r="G5" s="24" t="n">
        <v>280</v>
      </c>
      <c r="H5" s="14" t="s">
        <v>154</v>
      </c>
      <c r="I5" s="19" t="str">
        <f aca="true">IF(OR(A5="",B5=""),"",IF(F5&lt;&gt;"","Pago",IF(TODAY()&gt;E5,"Atrasado","Em aberto")))</f>
        <v>Pago</v>
      </c>
      <c r="J5" s="20" t="str">
        <f aca="true">IF(I5="Atrasado",TODAY()-E5,"")</f>
        <v/>
      </c>
      <c r="K5" s="31" t="n">
        <f aca="false">IF(A5="","",DATE(YEAR(A5),MONTH(A5),1))</f>
        <v>46266</v>
      </c>
      <c r="L5" s="14"/>
    </row>
    <row r="6" customFormat="false" ht="15" hidden="false" customHeight="false" outlineLevel="0" collapsed="false">
      <c r="A6" s="29" t="n">
        <v>46266</v>
      </c>
      <c r="B6" s="14" t="s">
        <v>142</v>
      </c>
      <c r="C6" s="19" t="str">
        <f aca="false">IF(B6="","",IFERROR(INDEX(Alunos!$J$2:$J$301,MATCH(B6,Alunos!$S$2:$S$301,0)),""))</f>
        <v>Rafael Lima</v>
      </c>
      <c r="D6" s="21" t="n">
        <f aca="false">IF(B6="","",IFERROR(INDEX(Alunos!$N$2:$N$301,MATCH(B6,Alunos!$S$2:$S$301,0)),""))</f>
        <v>320</v>
      </c>
      <c r="E6" s="30" t="n">
        <f aca="false">IF(OR(A6="",B6=""),"",DATE(YEAR(A6),MONTH(A6),MIN(IFERROR(INDEX(Alunos!$O$2:$O$301,MATCH(B6,Alunos!$S$2:$S$301,0)),10),DAY(DATE(YEAR(A6),MONTH(A6)+1,0)))))</f>
        <v>46270</v>
      </c>
      <c r="F6" s="26" t="n">
        <v>46269</v>
      </c>
      <c r="G6" s="24" t="n">
        <v>320</v>
      </c>
      <c r="H6" s="14" t="s">
        <v>155</v>
      </c>
      <c r="I6" s="19" t="str">
        <f aca="true">IF(OR(A6="",B6=""),"",IF(F6&lt;&gt;"","Pago",IF(TODAY()&gt;E6,"Atrasado","Em aberto")))</f>
        <v>Pago</v>
      </c>
      <c r="J6" s="20" t="str">
        <f aca="true">IF(I6="Atrasado",TODAY()-E6,"")</f>
        <v/>
      </c>
      <c r="K6" s="31" t="n">
        <f aca="false">IF(A6="","",DATE(YEAR(A6),MONTH(A6),1))</f>
        <v>46266</v>
      </c>
      <c r="L6" s="14"/>
    </row>
    <row r="7" customFormat="false" ht="15" hidden="false" customHeight="false" outlineLevel="0" collapsed="false">
      <c r="A7" s="29" t="n">
        <v>46266</v>
      </c>
      <c r="B7" s="14" t="s">
        <v>143</v>
      </c>
      <c r="C7" s="19" t="str">
        <f aca="false">IF(B7="","",IFERROR(INDEX(Alunos!$J$2:$J$301,MATCH(B7,Alunos!$S$2:$S$301,0)),""))</f>
        <v>Bruno Alves</v>
      </c>
      <c r="D7" s="21" t="n">
        <f aca="false">IF(B7="","",IFERROR(INDEX(Alunos!$N$2:$N$301,MATCH(B7,Alunos!$S$2:$S$301,0)),""))</f>
        <v>260</v>
      </c>
      <c r="E7" s="30" t="n">
        <f aca="false">IF(OR(A7="",B7=""),"",DATE(YEAR(A7),MONTH(A7),MIN(IFERROR(INDEX(Alunos!$O$2:$O$301,MATCH(B7,Alunos!$S$2:$S$301,0)),10),DAY(DATE(YEAR(A7),MONTH(A7)+1,0)))))</f>
        <v>46270</v>
      </c>
      <c r="F7" s="26"/>
      <c r="G7" s="24"/>
      <c r="H7" s="14"/>
      <c r="I7" s="19" t="str">
        <f aca="true">IF(OR(A7="",B7=""),"",IF(F7&lt;&gt;"","Pago",IF(TODAY()&gt;E7,"Atrasado","Em aberto")))</f>
        <v>Atrasado</v>
      </c>
      <c r="J7" s="20" t="n">
        <f aca="true">IF(I7="Atrasado",TODAY()-E7,"")</f>
        <v>21</v>
      </c>
      <c r="K7" s="31" t="n">
        <f aca="false">IF(A7="","",DATE(YEAR(A7),MONTH(A7),1))</f>
        <v>46266</v>
      </c>
      <c r="L7" s="14"/>
    </row>
    <row r="8" customFormat="false" ht="15" hidden="false" customHeight="false" outlineLevel="0" collapsed="false">
      <c r="A8" s="29"/>
      <c r="B8" s="14"/>
      <c r="C8" s="19" t="str">
        <f aca="false">IF(B8="","",IFERROR(INDEX(Alunos!$J$2:$J$301,MATCH(B8,Alunos!$S$2:$S$301,0)),""))</f>
        <v/>
      </c>
      <c r="D8" s="21" t="str">
        <f aca="false">IF(B8="","",IFERROR(INDEX(Alunos!$N$2:$N$301,MATCH(B8,Alunos!$S$2:$S$301,0)),""))</f>
        <v/>
      </c>
      <c r="E8" s="30" t="str">
        <f aca="false">IF(OR(A8="",B8=""),"",DATE(YEAR(A8),MONTH(A8),MIN(IFERROR(INDEX(Alunos!$O$2:$O$301,MATCH(B8,Alunos!$S$2:$S$301,0)),10),DAY(DATE(YEAR(A8),MONTH(A8)+1,0)))))</f>
        <v/>
      </c>
      <c r="F8" s="26"/>
      <c r="G8" s="24"/>
      <c r="H8" s="14"/>
      <c r="I8" s="19" t="str">
        <f aca="true">IF(OR(A8="",B8=""),"",IF(F8&lt;&gt;"","Pago",IF(TODAY()&gt;E8,"Atrasado","Em aberto")))</f>
        <v/>
      </c>
      <c r="J8" s="20" t="str">
        <f aca="true">IF(I8="Atrasado",TODAY()-E8,"")</f>
        <v/>
      </c>
      <c r="K8" s="31" t="str">
        <f aca="false">IF(A8="","",DATE(YEAR(A8),MONTH(A8),1))</f>
        <v/>
      </c>
      <c r="L8" s="14"/>
    </row>
    <row r="9" customFormat="false" ht="15" hidden="false" customHeight="false" outlineLevel="0" collapsed="false">
      <c r="A9" s="29"/>
      <c r="B9" s="14"/>
      <c r="C9" s="19" t="str">
        <f aca="false">IF(B9="","",IFERROR(INDEX(Alunos!$J$2:$J$301,MATCH(B9,Alunos!$S$2:$S$301,0)),""))</f>
        <v/>
      </c>
      <c r="D9" s="21" t="str">
        <f aca="false">IF(B9="","",IFERROR(INDEX(Alunos!$N$2:$N$301,MATCH(B9,Alunos!$S$2:$S$301,0)),""))</f>
        <v/>
      </c>
      <c r="E9" s="30" t="str">
        <f aca="false">IF(OR(A9="",B9=""),"",DATE(YEAR(A9),MONTH(A9),MIN(IFERROR(INDEX(Alunos!$O$2:$O$301,MATCH(B9,Alunos!$S$2:$S$301,0)),10),DAY(DATE(YEAR(A9),MONTH(A9)+1,0)))))</f>
        <v/>
      </c>
      <c r="F9" s="26"/>
      <c r="G9" s="24"/>
      <c r="H9" s="14"/>
      <c r="I9" s="19" t="str">
        <f aca="true">IF(OR(A9="",B9=""),"",IF(F9&lt;&gt;"","Pago",IF(TODAY()&gt;E9,"Atrasado","Em aberto")))</f>
        <v/>
      </c>
      <c r="J9" s="20" t="str">
        <f aca="true">IF(I9="Atrasado",TODAY()-E9,"")</f>
        <v/>
      </c>
      <c r="K9" s="31" t="str">
        <f aca="false">IF(A9="","",DATE(YEAR(A9),MONTH(A9),1))</f>
        <v/>
      </c>
      <c r="L9" s="14"/>
    </row>
    <row r="10" customFormat="false" ht="15" hidden="false" customHeight="false" outlineLevel="0" collapsed="false">
      <c r="A10" s="29"/>
      <c r="B10" s="14"/>
      <c r="C10" s="19" t="str">
        <f aca="false">IF(B10="","",IFERROR(INDEX(Alunos!$J$2:$J$301,MATCH(B10,Alunos!$S$2:$S$301,0)),""))</f>
        <v/>
      </c>
      <c r="D10" s="21" t="str">
        <f aca="false">IF(B10="","",IFERROR(INDEX(Alunos!$N$2:$N$301,MATCH(B10,Alunos!$S$2:$S$301,0)),""))</f>
        <v/>
      </c>
      <c r="E10" s="30" t="str">
        <f aca="false">IF(OR(A10="",B10=""),"",DATE(YEAR(A10),MONTH(A10),MIN(IFERROR(INDEX(Alunos!$O$2:$O$301,MATCH(B10,Alunos!$S$2:$S$301,0)),10),DAY(DATE(YEAR(A10),MONTH(A10)+1,0)))))</f>
        <v/>
      </c>
      <c r="F10" s="26"/>
      <c r="G10" s="24"/>
      <c r="H10" s="14"/>
      <c r="I10" s="19" t="str">
        <f aca="true">IF(OR(A10="",B10=""),"",IF(F10&lt;&gt;"","Pago",IF(TODAY()&gt;E10,"Atrasado","Em aberto")))</f>
        <v/>
      </c>
      <c r="J10" s="20" t="str">
        <f aca="true">IF(I10="Atrasado",TODAY()-E10,"")</f>
        <v/>
      </c>
      <c r="K10" s="31" t="str">
        <f aca="false">IF(A10="","",DATE(YEAR(A10),MONTH(A10),1))</f>
        <v/>
      </c>
      <c r="L10" s="14"/>
    </row>
    <row r="11" customFormat="false" ht="15" hidden="false" customHeight="false" outlineLevel="0" collapsed="false">
      <c r="A11" s="29"/>
      <c r="B11" s="14"/>
      <c r="C11" s="19" t="str">
        <f aca="false">IF(B11="","",IFERROR(INDEX(Alunos!$J$2:$J$301,MATCH(B11,Alunos!$S$2:$S$301,0)),""))</f>
        <v/>
      </c>
      <c r="D11" s="21" t="str">
        <f aca="false">IF(B11="","",IFERROR(INDEX(Alunos!$N$2:$N$301,MATCH(B11,Alunos!$S$2:$S$301,0)),""))</f>
        <v/>
      </c>
      <c r="E11" s="30" t="str">
        <f aca="false">IF(OR(A11="",B11=""),"",DATE(YEAR(A11),MONTH(A11),MIN(IFERROR(INDEX(Alunos!$O$2:$O$301,MATCH(B11,Alunos!$S$2:$S$301,0)),10),DAY(DATE(YEAR(A11),MONTH(A11)+1,0)))))</f>
        <v/>
      </c>
      <c r="F11" s="26"/>
      <c r="G11" s="24"/>
      <c r="H11" s="14"/>
      <c r="I11" s="19" t="str">
        <f aca="true">IF(OR(A11="",B11=""),"",IF(F11&lt;&gt;"","Pago",IF(TODAY()&gt;E11,"Atrasado","Em aberto")))</f>
        <v/>
      </c>
      <c r="J11" s="20" t="str">
        <f aca="true">IF(I11="Atrasado",TODAY()-E11,"")</f>
        <v/>
      </c>
      <c r="K11" s="31" t="str">
        <f aca="false">IF(A11="","",DATE(YEAR(A11),MONTH(A11),1))</f>
        <v/>
      </c>
      <c r="L11" s="14"/>
    </row>
    <row r="12" customFormat="false" ht="15" hidden="false" customHeight="false" outlineLevel="0" collapsed="false">
      <c r="A12" s="29"/>
      <c r="B12" s="14"/>
      <c r="C12" s="19" t="str">
        <f aca="false">IF(B12="","",IFERROR(INDEX(Alunos!$J$2:$J$301,MATCH(B12,Alunos!$S$2:$S$301,0)),""))</f>
        <v/>
      </c>
      <c r="D12" s="21" t="str">
        <f aca="false">IF(B12="","",IFERROR(INDEX(Alunos!$N$2:$N$301,MATCH(B12,Alunos!$S$2:$S$301,0)),""))</f>
        <v/>
      </c>
      <c r="E12" s="30" t="str">
        <f aca="false">IF(OR(A12="",B12=""),"",DATE(YEAR(A12),MONTH(A12),MIN(IFERROR(INDEX(Alunos!$O$2:$O$301,MATCH(B12,Alunos!$S$2:$S$301,0)),10),DAY(DATE(YEAR(A12),MONTH(A12)+1,0)))))</f>
        <v/>
      </c>
      <c r="F12" s="26"/>
      <c r="G12" s="24"/>
      <c r="H12" s="14"/>
      <c r="I12" s="19" t="str">
        <f aca="true">IF(OR(A12="",B12=""),"",IF(F12&lt;&gt;"","Pago",IF(TODAY()&gt;E12,"Atrasado","Em aberto")))</f>
        <v/>
      </c>
      <c r="J12" s="20" t="str">
        <f aca="true">IF(I12="Atrasado",TODAY()-E12,"")</f>
        <v/>
      </c>
      <c r="K12" s="31" t="str">
        <f aca="false">IF(A12="","",DATE(YEAR(A12),MONTH(A12),1))</f>
        <v/>
      </c>
      <c r="L12" s="14"/>
    </row>
    <row r="13" customFormat="false" ht="15" hidden="false" customHeight="false" outlineLevel="0" collapsed="false">
      <c r="A13" s="29"/>
      <c r="B13" s="14"/>
      <c r="C13" s="19" t="str">
        <f aca="false">IF(B13="","",IFERROR(INDEX(Alunos!$J$2:$J$301,MATCH(B13,Alunos!$S$2:$S$301,0)),""))</f>
        <v/>
      </c>
      <c r="D13" s="21" t="str">
        <f aca="false">IF(B13="","",IFERROR(INDEX(Alunos!$N$2:$N$301,MATCH(B13,Alunos!$S$2:$S$301,0)),""))</f>
        <v/>
      </c>
      <c r="E13" s="30" t="str">
        <f aca="false">IF(OR(A13="",B13=""),"",DATE(YEAR(A13),MONTH(A13),MIN(IFERROR(INDEX(Alunos!$O$2:$O$301,MATCH(B13,Alunos!$S$2:$S$301,0)),10),DAY(DATE(YEAR(A13),MONTH(A13)+1,0)))))</f>
        <v/>
      </c>
      <c r="F13" s="26"/>
      <c r="G13" s="24"/>
      <c r="H13" s="14"/>
      <c r="I13" s="19" t="str">
        <f aca="true">IF(OR(A13="",B13=""),"",IF(F13&lt;&gt;"","Pago",IF(TODAY()&gt;E13,"Atrasado","Em aberto")))</f>
        <v/>
      </c>
      <c r="J13" s="20" t="str">
        <f aca="true">IF(I13="Atrasado",TODAY()-E13,"")</f>
        <v/>
      </c>
      <c r="K13" s="31" t="str">
        <f aca="false">IF(A13="","",DATE(YEAR(A13),MONTH(A13),1))</f>
        <v/>
      </c>
      <c r="L13" s="14"/>
    </row>
    <row r="14" customFormat="false" ht="15" hidden="false" customHeight="false" outlineLevel="0" collapsed="false">
      <c r="A14" s="29"/>
      <c r="B14" s="14"/>
      <c r="C14" s="19" t="str">
        <f aca="false">IF(B14="","",IFERROR(INDEX(Alunos!$J$2:$J$301,MATCH(B14,Alunos!$S$2:$S$301,0)),""))</f>
        <v/>
      </c>
      <c r="D14" s="21" t="str">
        <f aca="false">IF(B14="","",IFERROR(INDEX(Alunos!$N$2:$N$301,MATCH(B14,Alunos!$S$2:$S$301,0)),""))</f>
        <v/>
      </c>
      <c r="E14" s="30" t="str">
        <f aca="false">IF(OR(A14="",B14=""),"",DATE(YEAR(A14),MONTH(A14),MIN(IFERROR(INDEX(Alunos!$O$2:$O$301,MATCH(B14,Alunos!$S$2:$S$301,0)),10),DAY(DATE(YEAR(A14),MONTH(A14)+1,0)))))</f>
        <v/>
      </c>
      <c r="F14" s="26"/>
      <c r="G14" s="24"/>
      <c r="H14" s="14"/>
      <c r="I14" s="19" t="str">
        <f aca="true">IF(OR(A14="",B14=""),"",IF(F14&lt;&gt;"","Pago",IF(TODAY()&gt;E14,"Atrasado","Em aberto")))</f>
        <v/>
      </c>
      <c r="J14" s="20" t="str">
        <f aca="true">IF(I14="Atrasado",TODAY()-E14,"")</f>
        <v/>
      </c>
      <c r="K14" s="31" t="str">
        <f aca="false">IF(A14="","",DATE(YEAR(A14),MONTH(A14),1))</f>
        <v/>
      </c>
      <c r="L14" s="14"/>
    </row>
    <row r="15" customFormat="false" ht="15" hidden="false" customHeight="false" outlineLevel="0" collapsed="false">
      <c r="A15" s="29"/>
      <c r="B15" s="14"/>
      <c r="C15" s="19" t="str">
        <f aca="false">IF(B15="","",IFERROR(INDEX(Alunos!$J$2:$J$301,MATCH(B15,Alunos!$S$2:$S$301,0)),""))</f>
        <v/>
      </c>
      <c r="D15" s="21" t="str">
        <f aca="false">IF(B15="","",IFERROR(INDEX(Alunos!$N$2:$N$301,MATCH(B15,Alunos!$S$2:$S$301,0)),""))</f>
        <v/>
      </c>
      <c r="E15" s="30" t="str">
        <f aca="false">IF(OR(A15="",B15=""),"",DATE(YEAR(A15),MONTH(A15),MIN(IFERROR(INDEX(Alunos!$O$2:$O$301,MATCH(B15,Alunos!$S$2:$S$301,0)),10),DAY(DATE(YEAR(A15),MONTH(A15)+1,0)))))</f>
        <v/>
      </c>
      <c r="F15" s="26"/>
      <c r="G15" s="24"/>
      <c r="H15" s="14"/>
      <c r="I15" s="19" t="str">
        <f aca="true">IF(OR(A15="",B15=""),"",IF(F15&lt;&gt;"","Pago",IF(TODAY()&gt;E15,"Atrasado","Em aberto")))</f>
        <v/>
      </c>
      <c r="J15" s="20" t="str">
        <f aca="true">IF(I15="Atrasado",TODAY()-E15,"")</f>
        <v/>
      </c>
      <c r="K15" s="31" t="str">
        <f aca="false">IF(A15="","",DATE(YEAR(A15),MONTH(A15),1))</f>
        <v/>
      </c>
      <c r="L15" s="14"/>
    </row>
    <row r="16" customFormat="false" ht="15" hidden="false" customHeight="false" outlineLevel="0" collapsed="false">
      <c r="A16" s="29"/>
      <c r="B16" s="14"/>
      <c r="C16" s="19" t="str">
        <f aca="false">IF(B16="","",IFERROR(INDEX(Alunos!$J$2:$J$301,MATCH(B16,Alunos!$S$2:$S$301,0)),""))</f>
        <v/>
      </c>
      <c r="D16" s="21" t="str">
        <f aca="false">IF(B16="","",IFERROR(INDEX(Alunos!$N$2:$N$301,MATCH(B16,Alunos!$S$2:$S$301,0)),""))</f>
        <v/>
      </c>
      <c r="E16" s="30" t="str">
        <f aca="false">IF(OR(A16="",B16=""),"",DATE(YEAR(A16),MONTH(A16),MIN(IFERROR(INDEX(Alunos!$O$2:$O$301,MATCH(B16,Alunos!$S$2:$S$301,0)),10),DAY(DATE(YEAR(A16),MONTH(A16)+1,0)))))</f>
        <v/>
      </c>
      <c r="F16" s="26"/>
      <c r="G16" s="24"/>
      <c r="H16" s="14"/>
      <c r="I16" s="19" t="str">
        <f aca="true">IF(OR(A16="",B16=""),"",IF(F16&lt;&gt;"","Pago",IF(TODAY()&gt;E16,"Atrasado","Em aberto")))</f>
        <v/>
      </c>
      <c r="J16" s="20" t="str">
        <f aca="true">IF(I16="Atrasado",TODAY()-E16,"")</f>
        <v/>
      </c>
      <c r="K16" s="31" t="str">
        <f aca="false">IF(A16="","",DATE(YEAR(A16),MONTH(A16),1))</f>
        <v/>
      </c>
      <c r="L16" s="14"/>
    </row>
    <row r="17" customFormat="false" ht="15" hidden="false" customHeight="false" outlineLevel="0" collapsed="false">
      <c r="A17" s="29"/>
      <c r="B17" s="14"/>
      <c r="C17" s="19" t="str">
        <f aca="false">IF(B17="","",IFERROR(INDEX(Alunos!$J$2:$J$301,MATCH(B17,Alunos!$S$2:$S$301,0)),""))</f>
        <v/>
      </c>
      <c r="D17" s="21" t="str">
        <f aca="false">IF(B17="","",IFERROR(INDEX(Alunos!$N$2:$N$301,MATCH(B17,Alunos!$S$2:$S$301,0)),""))</f>
        <v/>
      </c>
      <c r="E17" s="30" t="str">
        <f aca="false">IF(OR(A17="",B17=""),"",DATE(YEAR(A17),MONTH(A17),MIN(IFERROR(INDEX(Alunos!$O$2:$O$301,MATCH(B17,Alunos!$S$2:$S$301,0)),10),DAY(DATE(YEAR(A17),MONTH(A17)+1,0)))))</f>
        <v/>
      </c>
      <c r="F17" s="26"/>
      <c r="G17" s="24"/>
      <c r="H17" s="14"/>
      <c r="I17" s="19" t="str">
        <f aca="true">IF(OR(A17="",B17=""),"",IF(F17&lt;&gt;"","Pago",IF(TODAY()&gt;E17,"Atrasado","Em aberto")))</f>
        <v/>
      </c>
      <c r="J17" s="20" t="str">
        <f aca="true">IF(I17="Atrasado",TODAY()-E17,"")</f>
        <v/>
      </c>
      <c r="K17" s="31" t="str">
        <f aca="false">IF(A17="","",DATE(YEAR(A17),MONTH(A17),1))</f>
        <v/>
      </c>
      <c r="L17" s="14"/>
    </row>
    <row r="18" customFormat="false" ht="15" hidden="false" customHeight="false" outlineLevel="0" collapsed="false">
      <c r="A18" s="29"/>
      <c r="B18" s="14"/>
      <c r="C18" s="19" t="str">
        <f aca="false">IF(B18="","",IFERROR(INDEX(Alunos!$J$2:$J$301,MATCH(B18,Alunos!$S$2:$S$301,0)),""))</f>
        <v/>
      </c>
      <c r="D18" s="21" t="str">
        <f aca="false">IF(B18="","",IFERROR(INDEX(Alunos!$N$2:$N$301,MATCH(B18,Alunos!$S$2:$S$301,0)),""))</f>
        <v/>
      </c>
      <c r="E18" s="30" t="str">
        <f aca="false">IF(OR(A18="",B18=""),"",DATE(YEAR(A18),MONTH(A18),MIN(IFERROR(INDEX(Alunos!$O$2:$O$301,MATCH(B18,Alunos!$S$2:$S$301,0)),10),DAY(DATE(YEAR(A18),MONTH(A18)+1,0)))))</f>
        <v/>
      </c>
      <c r="F18" s="26"/>
      <c r="G18" s="24"/>
      <c r="H18" s="14"/>
      <c r="I18" s="19" t="str">
        <f aca="true">IF(OR(A18="",B18=""),"",IF(F18&lt;&gt;"","Pago",IF(TODAY()&gt;E18,"Atrasado","Em aberto")))</f>
        <v/>
      </c>
      <c r="J18" s="20" t="str">
        <f aca="true">IF(I18="Atrasado",TODAY()-E18,"")</f>
        <v/>
      </c>
      <c r="K18" s="31" t="str">
        <f aca="false">IF(A18="","",DATE(YEAR(A18),MONTH(A18),1))</f>
        <v/>
      </c>
      <c r="L18" s="14"/>
    </row>
    <row r="19" customFormat="false" ht="15" hidden="false" customHeight="false" outlineLevel="0" collapsed="false">
      <c r="A19" s="29"/>
      <c r="B19" s="14"/>
      <c r="C19" s="19" t="str">
        <f aca="false">IF(B19="","",IFERROR(INDEX(Alunos!$J$2:$J$301,MATCH(B19,Alunos!$S$2:$S$301,0)),""))</f>
        <v/>
      </c>
      <c r="D19" s="21" t="str">
        <f aca="false">IF(B19="","",IFERROR(INDEX(Alunos!$N$2:$N$301,MATCH(B19,Alunos!$S$2:$S$301,0)),""))</f>
        <v/>
      </c>
      <c r="E19" s="30" t="str">
        <f aca="false">IF(OR(A19="",B19=""),"",DATE(YEAR(A19),MONTH(A19),MIN(IFERROR(INDEX(Alunos!$O$2:$O$301,MATCH(B19,Alunos!$S$2:$S$301,0)),10),DAY(DATE(YEAR(A19),MONTH(A19)+1,0)))))</f>
        <v/>
      </c>
      <c r="F19" s="26"/>
      <c r="G19" s="24"/>
      <c r="H19" s="14"/>
      <c r="I19" s="19" t="str">
        <f aca="true">IF(OR(A19="",B19=""),"",IF(F19&lt;&gt;"","Pago",IF(TODAY()&gt;E19,"Atrasado","Em aberto")))</f>
        <v/>
      </c>
      <c r="J19" s="20" t="str">
        <f aca="true">IF(I19="Atrasado",TODAY()-E19,"")</f>
        <v/>
      </c>
      <c r="K19" s="31" t="str">
        <f aca="false">IF(A19="","",DATE(YEAR(A19),MONTH(A19),1))</f>
        <v/>
      </c>
      <c r="L19" s="14"/>
    </row>
    <row r="20" customFormat="false" ht="15" hidden="false" customHeight="false" outlineLevel="0" collapsed="false">
      <c r="A20" s="29"/>
      <c r="B20" s="14"/>
      <c r="C20" s="19" t="str">
        <f aca="false">IF(B20="","",IFERROR(INDEX(Alunos!$J$2:$J$301,MATCH(B20,Alunos!$S$2:$S$301,0)),""))</f>
        <v/>
      </c>
      <c r="D20" s="21" t="str">
        <f aca="false">IF(B20="","",IFERROR(INDEX(Alunos!$N$2:$N$301,MATCH(B20,Alunos!$S$2:$S$301,0)),""))</f>
        <v/>
      </c>
      <c r="E20" s="30" t="str">
        <f aca="false">IF(OR(A20="",B20=""),"",DATE(YEAR(A20),MONTH(A20),MIN(IFERROR(INDEX(Alunos!$O$2:$O$301,MATCH(B20,Alunos!$S$2:$S$301,0)),10),DAY(DATE(YEAR(A20),MONTH(A20)+1,0)))))</f>
        <v/>
      </c>
      <c r="F20" s="26"/>
      <c r="G20" s="24"/>
      <c r="H20" s="14"/>
      <c r="I20" s="19" t="str">
        <f aca="true">IF(OR(A20="",B20=""),"",IF(F20&lt;&gt;"","Pago",IF(TODAY()&gt;E20,"Atrasado","Em aberto")))</f>
        <v/>
      </c>
      <c r="J20" s="20" t="str">
        <f aca="true">IF(I20="Atrasado",TODAY()-E20,"")</f>
        <v/>
      </c>
      <c r="K20" s="31" t="str">
        <f aca="false">IF(A20="","",DATE(YEAR(A20),MONTH(A20),1))</f>
        <v/>
      </c>
      <c r="L20" s="14"/>
    </row>
    <row r="21" customFormat="false" ht="15" hidden="false" customHeight="false" outlineLevel="0" collapsed="false">
      <c r="A21" s="29"/>
      <c r="B21" s="14"/>
      <c r="C21" s="19" t="str">
        <f aca="false">IF(B21="","",IFERROR(INDEX(Alunos!$J$2:$J$301,MATCH(B21,Alunos!$S$2:$S$301,0)),""))</f>
        <v/>
      </c>
      <c r="D21" s="21" t="str">
        <f aca="false">IF(B21="","",IFERROR(INDEX(Alunos!$N$2:$N$301,MATCH(B21,Alunos!$S$2:$S$301,0)),""))</f>
        <v/>
      </c>
      <c r="E21" s="30" t="str">
        <f aca="false">IF(OR(A21="",B21=""),"",DATE(YEAR(A21),MONTH(A21),MIN(IFERROR(INDEX(Alunos!$O$2:$O$301,MATCH(B21,Alunos!$S$2:$S$301,0)),10),DAY(DATE(YEAR(A21),MONTH(A21)+1,0)))))</f>
        <v/>
      </c>
      <c r="F21" s="26"/>
      <c r="G21" s="24"/>
      <c r="H21" s="14"/>
      <c r="I21" s="19" t="str">
        <f aca="true">IF(OR(A21="",B21=""),"",IF(F21&lt;&gt;"","Pago",IF(TODAY()&gt;E21,"Atrasado","Em aberto")))</f>
        <v/>
      </c>
      <c r="J21" s="20" t="str">
        <f aca="true">IF(I21="Atrasado",TODAY()-E21,"")</f>
        <v/>
      </c>
      <c r="K21" s="31" t="str">
        <f aca="false">IF(A21="","",DATE(YEAR(A21),MONTH(A21),1))</f>
        <v/>
      </c>
      <c r="L21" s="14"/>
    </row>
    <row r="22" customFormat="false" ht="15" hidden="false" customHeight="false" outlineLevel="0" collapsed="false">
      <c r="A22" s="29"/>
      <c r="B22" s="14"/>
      <c r="C22" s="19" t="str">
        <f aca="false">IF(B22="","",IFERROR(INDEX(Alunos!$J$2:$J$301,MATCH(B22,Alunos!$S$2:$S$301,0)),""))</f>
        <v/>
      </c>
      <c r="D22" s="21" t="str">
        <f aca="false">IF(B22="","",IFERROR(INDEX(Alunos!$N$2:$N$301,MATCH(B22,Alunos!$S$2:$S$301,0)),""))</f>
        <v/>
      </c>
      <c r="E22" s="30" t="str">
        <f aca="false">IF(OR(A22="",B22=""),"",DATE(YEAR(A22),MONTH(A22),MIN(IFERROR(INDEX(Alunos!$O$2:$O$301,MATCH(B22,Alunos!$S$2:$S$301,0)),10),DAY(DATE(YEAR(A22),MONTH(A22)+1,0)))))</f>
        <v/>
      </c>
      <c r="F22" s="26"/>
      <c r="G22" s="24"/>
      <c r="H22" s="14"/>
      <c r="I22" s="19" t="str">
        <f aca="true">IF(OR(A22="",B22=""),"",IF(F22&lt;&gt;"","Pago",IF(TODAY()&gt;E22,"Atrasado","Em aberto")))</f>
        <v/>
      </c>
      <c r="J22" s="20" t="str">
        <f aca="true">IF(I22="Atrasado",TODAY()-E22,"")</f>
        <v/>
      </c>
      <c r="K22" s="31" t="str">
        <f aca="false">IF(A22="","",DATE(YEAR(A22),MONTH(A22),1))</f>
        <v/>
      </c>
      <c r="L22" s="14"/>
    </row>
    <row r="23" customFormat="false" ht="15" hidden="false" customHeight="false" outlineLevel="0" collapsed="false">
      <c r="A23" s="29"/>
      <c r="B23" s="14"/>
      <c r="C23" s="19" t="str">
        <f aca="false">IF(B23="","",IFERROR(INDEX(Alunos!$J$2:$J$301,MATCH(B23,Alunos!$S$2:$S$301,0)),""))</f>
        <v/>
      </c>
      <c r="D23" s="21" t="str">
        <f aca="false">IF(B23="","",IFERROR(INDEX(Alunos!$N$2:$N$301,MATCH(B23,Alunos!$S$2:$S$301,0)),""))</f>
        <v/>
      </c>
      <c r="E23" s="30" t="str">
        <f aca="false">IF(OR(A23="",B23=""),"",DATE(YEAR(A23),MONTH(A23),MIN(IFERROR(INDEX(Alunos!$O$2:$O$301,MATCH(B23,Alunos!$S$2:$S$301,0)),10),DAY(DATE(YEAR(A23),MONTH(A23)+1,0)))))</f>
        <v/>
      </c>
      <c r="F23" s="26"/>
      <c r="G23" s="24"/>
      <c r="H23" s="14"/>
      <c r="I23" s="19" t="str">
        <f aca="true">IF(OR(A23="",B23=""),"",IF(F23&lt;&gt;"","Pago",IF(TODAY()&gt;E23,"Atrasado","Em aberto")))</f>
        <v/>
      </c>
      <c r="J23" s="20" t="str">
        <f aca="true">IF(I23="Atrasado",TODAY()-E23,"")</f>
        <v/>
      </c>
      <c r="K23" s="31" t="str">
        <f aca="false">IF(A23="","",DATE(YEAR(A23),MONTH(A23),1))</f>
        <v/>
      </c>
      <c r="L23" s="14"/>
    </row>
    <row r="24" customFormat="false" ht="15" hidden="false" customHeight="false" outlineLevel="0" collapsed="false">
      <c r="A24" s="29"/>
      <c r="B24" s="14"/>
      <c r="C24" s="19" t="str">
        <f aca="false">IF(B24="","",IFERROR(INDEX(Alunos!$J$2:$J$301,MATCH(B24,Alunos!$S$2:$S$301,0)),""))</f>
        <v/>
      </c>
      <c r="D24" s="21" t="str">
        <f aca="false">IF(B24="","",IFERROR(INDEX(Alunos!$N$2:$N$301,MATCH(B24,Alunos!$S$2:$S$301,0)),""))</f>
        <v/>
      </c>
      <c r="E24" s="30" t="str">
        <f aca="false">IF(OR(A24="",B24=""),"",DATE(YEAR(A24),MONTH(A24),MIN(IFERROR(INDEX(Alunos!$O$2:$O$301,MATCH(B24,Alunos!$S$2:$S$301,0)),10),DAY(DATE(YEAR(A24),MONTH(A24)+1,0)))))</f>
        <v/>
      </c>
      <c r="F24" s="26"/>
      <c r="G24" s="24"/>
      <c r="H24" s="14"/>
      <c r="I24" s="19" t="str">
        <f aca="true">IF(OR(A24="",B24=""),"",IF(F24&lt;&gt;"","Pago",IF(TODAY()&gt;E24,"Atrasado","Em aberto")))</f>
        <v/>
      </c>
      <c r="J24" s="20" t="str">
        <f aca="true">IF(I24="Atrasado",TODAY()-E24,"")</f>
        <v/>
      </c>
      <c r="K24" s="31" t="str">
        <f aca="false">IF(A24="","",DATE(YEAR(A24),MONTH(A24),1))</f>
        <v/>
      </c>
      <c r="L24" s="14"/>
    </row>
    <row r="25" customFormat="false" ht="15" hidden="false" customHeight="false" outlineLevel="0" collapsed="false">
      <c r="A25" s="29"/>
      <c r="B25" s="14"/>
      <c r="C25" s="19" t="str">
        <f aca="false">IF(B25="","",IFERROR(INDEX(Alunos!$J$2:$J$301,MATCH(B25,Alunos!$S$2:$S$301,0)),""))</f>
        <v/>
      </c>
      <c r="D25" s="21" t="str">
        <f aca="false">IF(B25="","",IFERROR(INDEX(Alunos!$N$2:$N$301,MATCH(B25,Alunos!$S$2:$S$301,0)),""))</f>
        <v/>
      </c>
      <c r="E25" s="30" t="str">
        <f aca="false">IF(OR(A25="",B25=""),"",DATE(YEAR(A25),MONTH(A25),MIN(IFERROR(INDEX(Alunos!$O$2:$O$301,MATCH(B25,Alunos!$S$2:$S$301,0)),10),DAY(DATE(YEAR(A25),MONTH(A25)+1,0)))))</f>
        <v/>
      </c>
      <c r="F25" s="26"/>
      <c r="G25" s="24"/>
      <c r="H25" s="14"/>
      <c r="I25" s="19" t="str">
        <f aca="true">IF(OR(A25="",B25=""),"",IF(F25&lt;&gt;"","Pago",IF(TODAY()&gt;E25,"Atrasado","Em aberto")))</f>
        <v/>
      </c>
      <c r="J25" s="20" t="str">
        <f aca="true">IF(I25="Atrasado",TODAY()-E25,"")</f>
        <v/>
      </c>
      <c r="K25" s="31" t="str">
        <f aca="false">IF(A25="","",DATE(YEAR(A25),MONTH(A25),1))</f>
        <v/>
      </c>
      <c r="L25" s="14"/>
    </row>
    <row r="26" customFormat="false" ht="15" hidden="false" customHeight="false" outlineLevel="0" collapsed="false">
      <c r="A26" s="29"/>
      <c r="B26" s="14"/>
      <c r="C26" s="19" t="str">
        <f aca="false">IF(B26="","",IFERROR(INDEX(Alunos!$J$2:$J$301,MATCH(B26,Alunos!$S$2:$S$301,0)),""))</f>
        <v/>
      </c>
      <c r="D26" s="21" t="str">
        <f aca="false">IF(B26="","",IFERROR(INDEX(Alunos!$N$2:$N$301,MATCH(B26,Alunos!$S$2:$S$301,0)),""))</f>
        <v/>
      </c>
      <c r="E26" s="30" t="str">
        <f aca="false">IF(OR(A26="",B26=""),"",DATE(YEAR(A26),MONTH(A26),MIN(IFERROR(INDEX(Alunos!$O$2:$O$301,MATCH(B26,Alunos!$S$2:$S$301,0)),10),DAY(DATE(YEAR(A26),MONTH(A26)+1,0)))))</f>
        <v/>
      </c>
      <c r="F26" s="26"/>
      <c r="G26" s="24"/>
      <c r="H26" s="14"/>
      <c r="I26" s="19" t="str">
        <f aca="true">IF(OR(A26="",B26=""),"",IF(F26&lt;&gt;"","Pago",IF(TODAY()&gt;E26,"Atrasado","Em aberto")))</f>
        <v/>
      </c>
      <c r="J26" s="20" t="str">
        <f aca="true">IF(I26="Atrasado",TODAY()-E26,"")</f>
        <v/>
      </c>
      <c r="K26" s="31" t="str">
        <f aca="false">IF(A26="","",DATE(YEAR(A26),MONTH(A26),1))</f>
        <v/>
      </c>
      <c r="L26" s="14"/>
    </row>
    <row r="27" customFormat="false" ht="15" hidden="false" customHeight="false" outlineLevel="0" collapsed="false">
      <c r="A27" s="29"/>
      <c r="B27" s="14"/>
      <c r="C27" s="19" t="str">
        <f aca="false">IF(B27="","",IFERROR(INDEX(Alunos!$J$2:$J$301,MATCH(B27,Alunos!$S$2:$S$301,0)),""))</f>
        <v/>
      </c>
      <c r="D27" s="21" t="str">
        <f aca="false">IF(B27="","",IFERROR(INDEX(Alunos!$N$2:$N$301,MATCH(B27,Alunos!$S$2:$S$301,0)),""))</f>
        <v/>
      </c>
      <c r="E27" s="30" t="str">
        <f aca="false">IF(OR(A27="",B27=""),"",DATE(YEAR(A27),MONTH(A27),MIN(IFERROR(INDEX(Alunos!$O$2:$O$301,MATCH(B27,Alunos!$S$2:$S$301,0)),10),DAY(DATE(YEAR(A27),MONTH(A27)+1,0)))))</f>
        <v/>
      </c>
      <c r="F27" s="26"/>
      <c r="G27" s="24"/>
      <c r="H27" s="14"/>
      <c r="I27" s="19" t="str">
        <f aca="true">IF(OR(A27="",B27=""),"",IF(F27&lt;&gt;"","Pago",IF(TODAY()&gt;E27,"Atrasado","Em aberto")))</f>
        <v/>
      </c>
      <c r="J27" s="20" t="str">
        <f aca="true">IF(I27="Atrasado",TODAY()-E27,"")</f>
        <v/>
      </c>
      <c r="K27" s="31" t="str">
        <f aca="false">IF(A27="","",DATE(YEAR(A27),MONTH(A27),1))</f>
        <v/>
      </c>
      <c r="L27" s="14"/>
    </row>
    <row r="28" customFormat="false" ht="15" hidden="false" customHeight="false" outlineLevel="0" collapsed="false">
      <c r="A28" s="29"/>
      <c r="B28" s="14"/>
      <c r="C28" s="19" t="str">
        <f aca="false">IF(B28="","",IFERROR(INDEX(Alunos!$J$2:$J$301,MATCH(B28,Alunos!$S$2:$S$301,0)),""))</f>
        <v/>
      </c>
      <c r="D28" s="21" t="str">
        <f aca="false">IF(B28="","",IFERROR(INDEX(Alunos!$N$2:$N$301,MATCH(B28,Alunos!$S$2:$S$301,0)),""))</f>
        <v/>
      </c>
      <c r="E28" s="30" t="str">
        <f aca="false">IF(OR(A28="",B28=""),"",DATE(YEAR(A28),MONTH(A28),MIN(IFERROR(INDEX(Alunos!$O$2:$O$301,MATCH(B28,Alunos!$S$2:$S$301,0)),10),DAY(DATE(YEAR(A28),MONTH(A28)+1,0)))))</f>
        <v/>
      </c>
      <c r="F28" s="26"/>
      <c r="G28" s="24"/>
      <c r="H28" s="14"/>
      <c r="I28" s="19" t="str">
        <f aca="true">IF(OR(A28="",B28=""),"",IF(F28&lt;&gt;"","Pago",IF(TODAY()&gt;E28,"Atrasado","Em aberto")))</f>
        <v/>
      </c>
      <c r="J28" s="20" t="str">
        <f aca="true">IF(I28="Atrasado",TODAY()-E28,"")</f>
        <v/>
      </c>
      <c r="K28" s="31" t="str">
        <f aca="false">IF(A28="","",DATE(YEAR(A28),MONTH(A28),1))</f>
        <v/>
      </c>
      <c r="L28" s="14"/>
    </row>
    <row r="29" customFormat="false" ht="15" hidden="false" customHeight="false" outlineLevel="0" collapsed="false">
      <c r="A29" s="29"/>
      <c r="B29" s="14"/>
      <c r="C29" s="19" t="str">
        <f aca="false">IF(B29="","",IFERROR(INDEX(Alunos!$J$2:$J$301,MATCH(B29,Alunos!$S$2:$S$301,0)),""))</f>
        <v/>
      </c>
      <c r="D29" s="21" t="str">
        <f aca="false">IF(B29="","",IFERROR(INDEX(Alunos!$N$2:$N$301,MATCH(B29,Alunos!$S$2:$S$301,0)),""))</f>
        <v/>
      </c>
      <c r="E29" s="30" t="str">
        <f aca="false">IF(OR(A29="",B29=""),"",DATE(YEAR(A29),MONTH(A29),MIN(IFERROR(INDEX(Alunos!$O$2:$O$301,MATCH(B29,Alunos!$S$2:$S$301,0)),10),DAY(DATE(YEAR(A29),MONTH(A29)+1,0)))))</f>
        <v/>
      </c>
      <c r="F29" s="26"/>
      <c r="G29" s="24"/>
      <c r="H29" s="14"/>
      <c r="I29" s="19" t="str">
        <f aca="true">IF(OR(A29="",B29=""),"",IF(F29&lt;&gt;"","Pago",IF(TODAY()&gt;E29,"Atrasado","Em aberto")))</f>
        <v/>
      </c>
      <c r="J29" s="20" t="str">
        <f aca="true">IF(I29="Atrasado",TODAY()-E29,"")</f>
        <v/>
      </c>
      <c r="K29" s="31" t="str">
        <f aca="false">IF(A29="","",DATE(YEAR(A29),MONTH(A29),1))</f>
        <v/>
      </c>
      <c r="L29" s="14"/>
    </row>
    <row r="30" customFormat="false" ht="15" hidden="false" customHeight="false" outlineLevel="0" collapsed="false">
      <c r="A30" s="29"/>
      <c r="B30" s="14"/>
      <c r="C30" s="19" t="str">
        <f aca="false">IF(B30="","",IFERROR(INDEX(Alunos!$J$2:$J$301,MATCH(B30,Alunos!$S$2:$S$301,0)),""))</f>
        <v/>
      </c>
      <c r="D30" s="21" t="str">
        <f aca="false">IF(B30="","",IFERROR(INDEX(Alunos!$N$2:$N$301,MATCH(B30,Alunos!$S$2:$S$301,0)),""))</f>
        <v/>
      </c>
      <c r="E30" s="30" t="str">
        <f aca="false">IF(OR(A30="",B30=""),"",DATE(YEAR(A30),MONTH(A30),MIN(IFERROR(INDEX(Alunos!$O$2:$O$301,MATCH(B30,Alunos!$S$2:$S$301,0)),10),DAY(DATE(YEAR(A30),MONTH(A30)+1,0)))))</f>
        <v/>
      </c>
      <c r="F30" s="26"/>
      <c r="G30" s="24"/>
      <c r="H30" s="14"/>
      <c r="I30" s="19" t="str">
        <f aca="true">IF(OR(A30="",B30=""),"",IF(F30&lt;&gt;"","Pago",IF(TODAY()&gt;E30,"Atrasado","Em aberto")))</f>
        <v/>
      </c>
      <c r="J30" s="20" t="str">
        <f aca="true">IF(I30="Atrasado",TODAY()-E30,"")</f>
        <v/>
      </c>
      <c r="K30" s="31" t="str">
        <f aca="false">IF(A30="","",DATE(YEAR(A30),MONTH(A30),1))</f>
        <v/>
      </c>
      <c r="L30" s="14"/>
    </row>
    <row r="31" customFormat="false" ht="15" hidden="false" customHeight="false" outlineLevel="0" collapsed="false">
      <c r="A31" s="29"/>
      <c r="B31" s="14"/>
      <c r="C31" s="19" t="str">
        <f aca="false">IF(B31="","",IFERROR(INDEX(Alunos!$J$2:$J$301,MATCH(B31,Alunos!$S$2:$S$301,0)),""))</f>
        <v/>
      </c>
      <c r="D31" s="21" t="str">
        <f aca="false">IF(B31="","",IFERROR(INDEX(Alunos!$N$2:$N$301,MATCH(B31,Alunos!$S$2:$S$301,0)),""))</f>
        <v/>
      </c>
      <c r="E31" s="30" t="str">
        <f aca="false">IF(OR(A31="",B31=""),"",DATE(YEAR(A31),MONTH(A31),MIN(IFERROR(INDEX(Alunos!$O$2:$O$301,MATCH(B31,Alunos!$S$2:$S$301,0)),10),DAY(DATE(YEAR(A31),MONTH(A31)+1,0)))))</f>
        <v/>
      </c>
      <c r="F31" s="26"/>
      <c r="G31" s="24"/>
      <c r="H31" s="14"/>
      <c r="I31" s="19" t="str">
        <f aca="true">IF(OR(A31="",B31=""),"",IF(F31&lt;&gt;"","Pago",IF(TODAY()&gt;E31,"Atrasado","Em aberto")))</f>
        <v/>
      </c>
      <c r="J31" s="20" t="str">
        <f aca="true">IF(I31="Atrasado",TODAY()-E31,"")</f>
        <v/>
      </c>
      <c r="K31" s="31" t="str">
        <f aca="false">IF(A31="","",DATE(YEAR(A31),MONTH(A31),1))</f>
        <v/>
      </c>
      <c r="L31" s="14"/>
    </row>
    <row r="32" customFormat="false" ht="15" hidden="false" customHeight="false" outlineLevel="0" collapsed="false">
      <c r="A32" s="29"/>
      <c r="B32" s="14"/>
      <c r="C32" s="19" t="str">
        <f aca="false">IF(B32="","",IFERROR(INDEX(Alunos!$J$2:$J$301,MATCH(B32,Alunos!$S$2:$S$301,0)),""))</f>
        <v/>
      </c>
      <c r="D32" s="21" t="str">
        <f aca="false">IF(B32="","",IFERROR(INDEX(Alunos!$N$2:$N$301,MATCH(B32,Alunos!$S$2:$S$301,0)),""))</f>
        <v/>
      </c>
      <c r="E32" s="30" t="str">
        <f aca="false">IF(OR(A32="",B32=""),"",DATE(YEAR(A32),MONTH(A32),MIN(IFERROR(INDEX(Alunos!$O$2:$O$301,MATCH(B32,Alunos!$S$2:$S$301,0)),10),DAY(DATE(YEAR(A32),MONTH(A32)+1,0)))))</f>
        <v/>
      </c>
      <c r="F32" s="26"/>
      <c r="G32" s="24"/>
      <c r="H32" s="14"/>
      <c r="I32" s="19" t="str">
        <f aca="true">IF(OR(A32="",B32=""),"",IF(F32&lt;&gt;"","Pago",IF(TODAY()&gt;E32,"Atrasado","Em aberto")))</f>
        <v/>
      </c>
      <c r="J32" s="20" t="str">
        <f aca="true">IF(I32="Atrasado",TODAY()-E32,"")</f>
        <v/>
      </c>
      <c r="K32" s="31" t="str">
        <f aca="false">IF(A32="","",DATE(YEAR(A32),MONTH(A32),1))</f>
        <v/>
      </c>
      <c r="L32" s="14"/>
    </row>
    <row r="33" customFormat="false" ht="15" hidden="false" customHeight="false" outlineLevel="0" collapsed="false">
      <c r="A33" s="29"/>
      <c r="B33" s="14"/>
      <c r="C33" s="19" t="str">
        <f aca="false">IF(B33="","",IFERROR(INDEX(Alunos!$J$2:$J$301,MATCH(B33,Alunos!$S$2:$S$301,0)),""))</f>
        <v/>
      </c>
      <c r="D33" s="21" t="str">
        <f aca="false">IF(B33="","",IFERROR(INDEX(Alunos!$N$2:$N$301,MATCH(B33,Alunos!$S$2:$S$301,0)),""))</f>
        <v/>
      </c>
      <c r="E33" s="30" t="str">
        <f aca="false">IF(OR(A33="",B33=""),"",DATE(YEAR(A33),MONTH(A33),MIN(IFERROR(INDEX(Alunos!$O$2:$O$301,MATCH(B33,Alunos!$S$2:$S$301,0)),10),DAY(DATE(YEAR(A33),MONTH(A33)+1,0)))))</f>
        <v/>
      </c>
      <c r="F33" s="26"/>
      <c r="G33" s="24"/>
      <c r="H33" s="14"/>
      <c r="I33" s="19" t="str">
        <f aca="true">IF(OR(A33="",B33=""),"",IF(F33&lt;&gt;"","Pago",IF(TODAY()&gt;E33,"Atrasado","Em aberto")))</f>
        <v/>
      </c>
      <c r="J33" s="20" t="str">
        <f aca="true">IF(I33="Atrasado",TODAY()-E33,"")</f>
        <v/>
      </c>
      <c r="K33" s="31" t="str">
        <f aca="false">IF(A33="","",DATE(YEAR(A33),MONTH(A33),1))</f>
        <v/>
      </c>
      <c r="L33" s="14"/>
    </row>
    <row r="34" customFormat="false" ht="15" hidden="false" customHeight="false" outlineLevel="0" collapsed="false">
      <c r="A34" s="29"/>
      <c r="B34" s="14"/>
      <c r="C34" s="19" t="str">
        <f aca="false">IF(B34="","",IFERROR(INDEX(Alunos!$J$2:$J$301,MATCH(B34,Alunos!$S$2:$S$301,0)),""))</f>
        <v/>
      </c>
      <c r="D34" s="21" t="str">
        <f aca="false">IF(B34="","",IFERROR(INDEX(Alunos!$N$2:$N$301,MATCH(B34,Alunos!$S$2:$S$301,0)),""))</f>
        <v/>
      </c>
      <c r="E34" s="30" t="str">
        <f aca="false">IF(OR(A34="",B34=""),"",DATE(YEAR(A34),MONTH(A34),MIN(IFERROR(INDEX(Alunos!$O$2:$O$301,MATCH(B34,Alunos!$S$2:$S$301,0)),10),DAY(DATE(YEAR(A34),MONTH(A34)+1,0)))))</f>
        <v/>
      </c>
      <c r="F34" s="26"/>
      <c r="G34" s="24"/>
      <c r="H34" s="14"/>
      <c r="I34" s="19" t="str">
        <f aca="true">IF(OR(A34="",B34=""),"",IF(F34&lt;&gt;"","Pago",IF(TODAY()&gt;E34,"Atrasado","Em aberto")))</f>
        <v/>
      </c>
      <c r="J34" s="20" t="str">
        <f aca="true">IF(I34="Atrasado",TODAY()-E34,"")</f>
        <v/>
      </c>
      <c r="K34" s="31" t="str">
        <f aca="false">IF(A34="","",DATE(YEAR(A34),MONTH(A34),1))</f>
        <v/>
      </c>
      <c r="L34" s="14"/>
    </row>
    <row r="35" customFormat="false" ht="15" hidden="false" customHeight="false" outlineLevel="0" collapsed="false">
      <c r="A35" s="29"/>
      <c r="B35" s="14"/>
      <c r="C35" s="19" t="str">
        <f aca="false">IF(B35="","",IFERROR(INDEX(Alunos!$J$2:$J$301,MATCH(B35,Alunos!$S$2:$S$301,0)),""))</f>
        <v/>
      </c>
      <c r="D35" s="21" t="str">
        <f aca="false">IF(B35="","",IFERROR(INDEX(Alunos!$N$2:$N$301,MATCH(B35,Alunos!$S$2:$S$301,0)),""))</f>
        <v/>
      </c>
      <c r="E35" s="30" t="str">
        <f aca="false">IF(OR(A35="",B35=""),"",DATE(YEAR(A35),MONTH(A35),MIN(IFERROR(INDEX(Alunos!$O$2:$O$301,MATCH(B35,Alunos!$S$2:$S$301,0)),10),DAY(DATE(YEAR(A35),MONTH(A35)+1,0)))))</f>
        <v/>
      </c>
      <c r="F35" s="26"/>
      <c r="G35" s="24"/>
      <c r="H35" s="14"/>
      <c r="I35" s="19" t="str">
        <f aca="true">IF(OR(A35="",B35=""),"",IF(F35&lt;&gt;"","Pago",IF(TODAY()&gt;E35,"Atrasado","Em aberto")))</f>
        <v/>
      </c>
      <c r="J35" s="20" t="str">
        <f aca="true">IF(I35="Atrasado",TODAY()-E35,"")</f>
        <v/>
      </c>
      <c r="K35" s="31" t="str">
        <f aca="false">IF(A35="","",DATE(YEAR(A35),MONTH(A35),1))</f>
        <v/>
      </c>
      <c r="L35" s="14"/>
    </row>
    <row r="36" customFormat="false" ht="15" hidden="false" customHeight="false" outlineLevel="0" collapsed="false">
      <c r="A36" s="29"/>
      <c r="B36" s="14"/>
      <c r="C36" s="19" t="str">
        <f aca="false">IF(B36="","",IFERROR(INDEX(Alunos!$J$2:$J$301,MATCH(B36,Alunos!$S$2:$S$301,0)),""))</f>
        <v/>
      </c>
      <c r="D36" s="21" t="str">
        <f aca="false">IF(B36="","",IFERROR(INDEX(Alunos!$N$2:$N$301,MATCH(B36,Alunos!$S$2:$S$301,0)),""))</f>
        <v/>
      </c>
      <c r="E36" s="30" t="str">
        <f aca="false">IF(OR(A36="",B36=""),"",DATE(YEAR(A36),MONTH(A36),MIN(IFERROR(INDEX(Alunos!$O$2:$O$301,MATCH(B36,Alunos!$S$2:$S$301,0)),10),DAY(DATE(YEAR(A36),MONTH(A36)+1,0)))))</f>
        <v/>
      </c>
      <c r="F36" s="26"/>
      <c r="G36" s="24"/>
      <c r="H36" s="14"/>
      <c r="I36" s="19" t="str">
        <f aca="true">IF(OR(A36="",B36=""),"",IF(F36&lt;&gt;"","Pago",IF(TODAY()&gt;E36,"Atrasado","Em aberto")))</f>
        <v/>
      </c>
      <c r="J36" s="20" t="str">
        <f aca="true">IF(I36="Atrasado",TODAY()-E36,"")</f>
        <v/>
      </c>
      <c r="K36" s="31" t="str">
        <f aca="false">IF(A36="","",DATE(YEAR(A36),MONTH(A36),1))</f>
        <v/>
      </c>
      <c r="L36" s="14"/>
    </row>
    <row r="37" customFormat="false" ht="15" hidden="false" customHeight="false" outlineLevel="0" collapsed="false">
      <c r="A37" s="29"/>
      <c r="B37" s="14"/>
      <c r="C37" s="19" t="str">
        <f aca="false">IF(B37="","",IFERROR(INDEX(Alunos!$J$2:$J$301,MATCH(B37,Alunos!$S$2:$S$301,0)),""))</f>
        <v/>
      </c>
      <c r="D37" s="21" t="str">
        <f aca="false">IF(B37="","",IFERROR(INDEX(Alunos!$N$2:$N$301,MATCH(B37,Alunos!$S$2:$S$301,0)),""))</f>
        <v/>
      </c>
      <c r="E37" s="30" t="str">
        <f aca="false">IF(OR(A37="",B37=""),"",DATE(YEAR(A37),MONTH(A37),MIN(IFERROR(INDEX(Alunos!$O$2:$O$301,MATCH(B37,Alunos!$S$2:$S$301,0)),10),DAY(DATE(YEAR(A37),MONTH(A37)+1,0)))))</f>
        <v/>
      </c>
      <c r="F37" s="26"/>
      <c r="G37" s="24"/>
      <c r="H37" s="14"/>
      <c r="I37" s="19" t="str">
        <f aca="true">IF(OR(A37="",B37=""),"",IF(F37&lt;&gt;"","Pago",IF(TODAY()&gt;E37,"Atrasado","Em aberto")))</f>
        <v/>
      </c>
      <c r="J37" s="20" t="str">
        <f aca="true">IF(I37="Atrasado",TODAY()-E37,"")</f>
        <v/>
      </c>
      <c r="K37" s="31" t="str">
        <f aca="false">IF(A37="","",DATE(YEAR(A37),MONTH(A37),1))</f>
        <v/>
      </c>
      <c r="L37" s="14"/>
    </row>
    <row r="38" customFormat="false" ht="15" hidden="false" customHeight="false" outlineLevel="0" collapsed="false">
      <c r="A38" s="29"/>
      <c r="B38" s="14"/>
      <c r="C38" s="19" t="str">
        <f aca="false">IF(B38="","",IFERROR(INDEX(Alunos!$J$2:$J$301,MATCH(B38,Alunos!$S$2:$S$301,0)),""))</f>
        <v/>
      </c>
      <c r="D38" s="21" t="str">
        <f aca="false">IF(B38="","",IFERROR(INDEX(Alunos!$N$2:$N$301,MATCH(B38,Alunos!$S$2:$S$301,0)),""))</f>
        <v/>
      </c>
      <c r="E38" s="30" t="str">
        <f aca="false">IF(OR(A38="",B38=""),"",DATE(YEAR(A38),MONTH(A38),MIN(IFERROR(INDEX(Alunos!$O$2:$O$301,MATCH(B38,Alunos!$S$2:$S$301,0)),10),DAY(DATE(YEAR(A38),MONTH(A38)+1,0)))))</f>
        <v/>
      </c>
      <c r="F38" s="26"/>
      <c r="G38" s="24"/>
      <c r="H38" s="14"/>
      <c r="I38" s="19" t="str">
        <f aca="true">IF(OR(A38="",B38=""),"",IF(F38&lt;&gt;"","Pago",IF(TODAY()&gt;E38,"Atrasado","Em aberto")))</f>
        <v/>
      </c>
      <c r="J38" s="20" t="str">
        <f aca="true">IF(I38="Atrasado",TODAY()-E38,"")</f>
        <v/>
      </c>
      <c r="K38" s="31" t="str">
        <f aca="false">IF(A38="","",DATE(YEAR(A38),MONTH(A38),1))</f>
        <v/>
      </c>
      <c r="L38" s="14"/>
    </row>
    <row r="39" customFormat="false" ht="15" hidden="false" customHeight="false" outlineLevel="0" collapsed="false">
      <c r="A39" s="29"/>
      <c r="B39" s="14"/>
      <c r="C39" s="19" t="str">
        <f aca="false">IF(B39="","",IFERROR(INDEX(Alunos!$J$2:$J$301,MATCH(B39,Alunos!$S$2:$S$301,0)),""))</f>
        <v/>
      </c>
      <c r="D39" s="21" t="str">
        <f aca="false">IF(B39="","",IFERROR(INDEX(Alunos!$N$2:$N$301,MATCH(B39,Alunos!$S$2:$S$301,0)),""))</f>
        <v/>
      </c>
      <c r="E39" s="30" t="str">
        <f aca="false">IF(OR(A39="",B39=""),"",DATE(YEAR(A39),MONTH(A39),MIN(IFERROR(INDEX(Alunos!$O$2:$O$301,MATCH(B39,Alunos!$S$2:$S$301,0)),10),DAY(DATE(YEAR(A39),MONTH(A39)+1,0)))))</f>
        <v/>
      </c>
      <c r="F39" s="26"/>
      <c r="G39" s="24"/>
      <c r="H39" s="14"/>
      <c r="I39" s="19" t="str">
        <f aca="true">IF(OR(A39="",B39=""),"",IF(F39&lt;&gt;"","Pago",IF(TODAY()&gt;E39,"Atrasado","Em aberto")))</f>
        <v/>
      </c>
      <c r="J39" s="20" t="str">
        <f aca="true">IF(I39="Atrasado",TODAY()-E39,"")</f>
        <v/>
      </c>
      <c r="K39" s="31" t="str">
        <f aca="false">IF(A39="","",DATE(YEAR(A39),MONTH(A39),1))</f>
        <v/>
      </c>
      <c r="L39" s="14"/>
    </row>
    <row r="40" customFormat="false" ht="15" hidden="false" customHeight="false" outlineLevel="0" collapsed="false">
      <c r="A40" s="29"/>
      <c r="B40" s="14"/>
      <c r="C40" s="19" t="str">
        <f aca="false">IF(B40="","",IFERROR(INDEX(Alunos!$J$2:$J$301,MATCH(B40,Alunos!$S$2:$S$301,0)),""))</f>
        <v/>
      </c>
      <c r="D40" s="21" t="str">
        <f aca="false">IF(B40="","",IFERROR(INDEX(Alunos!$N$2:$N$301,MATCH(B40,Alunos!$S$2:$S$301,0)),""))</f>
        <v/>
      </c>
      <c r="E40" s="30" t="str">
        <f aca="false">IF(OR(A40="",B40=""),"",DATE(YEAR(A40),MONTH(A40),MIN(IFERROR(INDEX(Alunos!$O$2:$O$301,MATCH(B40,Alunos!$S$2:$S$301,0)),10),DAY(DATE(YEAR(A40),MONTH(A40)+1,0)))))</f>
        <v/>
      </c>
      <c r="F40" s="26"/>
      <c r="G40" s="24"/>
      <c r="H40" s="14"/>
      <c r="I40" s="19" t="str">
        <f aca="true">IF(OR(A40="",B40=""),"",IF(F40&lt;&gt;"","Pago",IF(TODAY()&gt;E40,"Atrasado","Em aberto")))</f>
        <v/>
      </c>
      <c r="J40" s="20" t="str">
        <f aca="true">IF(I40="Atrasado",TODAY()-E40,"")</f>
        <v/>
      </c>
      <c r="K40" s="31" t="str">
        <f aca="false">IF(A40="","",DATE(YEAR(A40),MONTH(A40),1))</f>
        <v/>
      </c>
      <c r="L40" s="14"/>
    </row>
    <row r="41" customFormat="false" ht="15" hidden="false" customHeight="false" outlineLevel="0" collapsed="false">
      <c r="A41" s="29"/>
      <c r="B41" s="14"/>
      <c r="C41" s="19" t="str">
        <f aca="false">IF(B41="","",IFERROR(INDEX(Alunos!$J$2:$J$301,MATCH(B41,Alunos!$S$2:$S$301,0)),""))</f>
        <v/>
      </c>
      <c r="D41" s="21" t="str">
        <f aca="false">IF(B41="","",IFERROR(INDEX(Alunos!$N$2:$N$301,MATCH(B41,Alunos!$S$2:$S$301,0)),""))</f>
        <v/>
      </c>
      <c r="E41" s="30" t="str">
        <f aca="false">IF(OR(A41="",B41=""),"",DATE(YEAR(A41),MONTH(A41),MIN(IFERROR(INDEX(Alunos!$O$2:$O$301,MATCH(B41,Alunos!$S$2:$S$301,0)),10),DAY(DATE(YEAR(A41),MONTH(A41)+1,0)))))</f>
        <v/>
      </c>
      <c r="F41" s="26"/>
      <c r="G41" s="24"/>
      <c r="H41" s="14"/>
      <c r="I41" s="19" t="str">
        <f aca="true">IF(OR(A41="",B41=""),"",IF(F41&lt;&gt;"","Pago",IF(TODAY()&gt;E41,"Atrasado","Em aberto")))</f>
        <v/>
      </c>
      <c r="J41" s="20" t="str">
        <f aca="true">IF(I41="Atrasado",TODAY()-E41,"")</f>
        <v/>
      </c>
      <c r="K41" s="31" t="str">
        <f aca="false">IF(A41="","",DATE(YEAR(A41),MONTH(A41),1))</f>
        <v/>
      </c>
      <c r="L41" s="14"/>
    </row>
    <row r="42" customFormat="false" ht="15" hidden="false" customHeight="false" outlineLevel="0" collapsed="false">
      <c r="A42" s="29"/>
      <c r="B42" s="14"/>
      <c r="C42" s="19" t="str">
        <f aca="false">IF(B42="","",IFERROR(INDEX(Alunos!$J$2:$J$301,MATCH(B42,Alunos!$S$2:$S$301,0)),""))</f>
        <v/>
      </c>
      <c r="D42" s="21" t="str">
        <f aca="false">IF(B42="","",IFERROR(INDEX(Alunos!$N$2:$N$301,MATCH(B42,Alunos!$S$2:$S$301,0)),""))</f>
        <v/>
      </c>
      <c r="E42" s="30" t="str">
        <f aca="false">IF(OR(A42="",B42=""),"",DATE(YEAR(A42),MONTH(A42),MIN(IFERROR(INDEX(Alunos!$O$2:$O$301,MATCH(B42,Alunos!$S$2:$S$301,0)),10),DAY(DATE(YEAR(A42),MONTH(A42)+1,0)))))</f>
        <v/>
      </c>
      <c r="F42" s="26"/>
      <c r="G42" s="24"/>
      <c r="H42" s="14"/>
      <c r="I42" s="19" t="str">
        <f aca="true">IF(OR(A42="",B42=""),"",IF(F42&lt;&gt;"","Pago",IF(TODAY()&gt;E42,"Atrasado","Em aberto")))</f>
        <v/>
      </c>
      <c r="J42" s="20" t="str">
        <f aca="true">IF(I42="Atrasado",TODAY()-E42,"")</f>
        <v/>
      </c>
      <c r="K42" s="31" t="str">
        <f aca="false">IF(A42="","",DATE(YEAR(A42),MONTH(A42),1))</f>
        <v/>
      </c>
      <c r="L42" s="14"/>
    </row>
    <row r="43" customFormat="false" ht="15" hidden="false" customHeight="false" outlineLevel="0" collapsed="false">
      <c r="A43" s="29"/>
      <c r="B43" s="14"/>
      <c r="C43" s="19" t="str">
        <f aca="false">IF(B43="","",IFERROR(INDEX(Alunos!$J$2:$J$301,MATCH(B43,Alunos!$S$2:$S$301,0)),""))</f>
        <v/>
      </c>
      <c r="D43" s="21" t="str">
        <f aca="false">IF(B43="","",IFERROR(INDEX(Alunos!$N$2:$N$301,MATCH(B43,Alunos!$S$2:$S$301,0)),""))</f>
        <v/>
      </c>
      <c r="E43" s="30" t="str">
        <f aca="false">IF(OR(A43="",B43=""),"",DATE(YEAR(A43),MONTH(A43),MIN(IFERROR(INDEX(Alunos!$O$2:$O$301,MATCH(B43,Alunos!$S$2:$S$301,0)),10),DAY(DATE(YEAR(A43),MONTH(A43)+1,0)))))</f>
        <v/>
      </c>
      <c r="F43" s="26"/>
      <c r="G43" s="24"/>
      <c r="H43" s="14"/>
      <c r="I43" s="19" t="str">
        <f aca="true">IF(OR(A43="",B43=""),"",IF(F43&lt;&gt;"","Pago",IF(TODAY()&gt;E43,"Atrasado","Em aberto")))</f>
        <v/>
      </c>
      <c r="J43" s="20" t="str">
        <f aca="true">IF(I43="Atrasado",TODAY()-E43,"")</f>
        <v/>
      </c>
      <c r="K43" s="31" t="str">
        <f aca="false">IF(A43="","",DATE(YEAR(A43),MONTH(A43),1))</f>
        <v/>
      </c>
      <c r="L43" s="14"/>
    </row>
    <row r="44" customFormat="false" ht="15" hidden="false" customHeight="false" outlineLevel="0" collapsed="false">
      <c r="A44" s="29"/>
      <c r="B44" s="14"/>
      <c r="C44" s="19" t="str">
        <f aca="false">IF(B44="","",IFERROR(INDEX(Alunos!$J$2:$J$301,MATCH(B44,Alunos!$S$2:$S$301,0)),""))</f>
        <v/>
      </c>
      <c r="D44" s="21" t="str">
        <f aca="false">IF(B44="","",IFERROR(INDEX(Alunos!$N$2:$N$301,MATCH(B44,Alunos!$S$2:$S$301,0)),""))</f>
        <v/>
      </c>
      <c r="E44" s="30" t="str">
        <f aca="false">IF(OR(A44="",B44=""),"",DATE(YEAR(A44),MONTH(A44),MIN(IFERROR(INDEX(Alunos!$O$2:$O$301,MATCH(B44,Alunos!$S$2:$S$301,0)),10),DAY(DATE(YEAR(A44),MONTH(A44)+1,0)))))</f>
        <v/>
      </c>
      <c r="F44" s="26"/>
      <c r="G44" s="24"/>
      <c r="H44" s="14"/>
      <c r="I44" s="19" t="str">
        <f aca="true">IF(OR(A44="",B44=""),"",IF(F44&lt;&gt;"","Pago",IF(TODAY()&gt;E44,"Atrasado","Em aberto")))</f>
        <v/>
      </c>
      <c r="J44" s="20" t="str">
        <f aca="true">IF(I44="Atrasado",TODAY()-E44,"")</f>
        <v/>
      </c>
      <c r="K44" s="31" t="str">
        <f aca="false">IF(A44="","",DATE(YEAR(A44),MONTH(A44),1))</f>
        <v/>
      </c>
      <c r="L44" s="14"/>
    </row>
    <row r="45" customFormat="false" ht="15" hidden="false" customHeight="false" outlineLevel="0" collapsed="false">
      <c r="A45" s="29"/>
      <c r="B45" s="14"/>
      <c r="C45" s="19" t="str">
        <f aca="false">IF(B45="","",IFERROR(INDEX(Alunos!$J$2:$J$301,MATCH(B45,Alunos!$S$2:$S$301,0)),""))</f>
        <v/>
      </c>
      <c r="D45" s="21" t="str">
        <f aca="false">IF(B45="","",IFERROR(INDEX(Alunos!$N$2:$N$301,MATCH(B45,Alunos!$S$2:$S$301,0)),""))</f>
        <v/>
      </c>
      <c r="E45" s="30" t="str">
        <f aca="false">IF(OR(A45="",B45=""),"",DATE(YEAR(A45),MONTH(A45),MIN(IFERROR(INDEX(Alunos!$O$2:$O$301,MATCH(B45,Alunos!$S$2:$S$301,0)),10),DAY(DATE(YEAR(A45),MONTH(A45)+1,0)))))</f>
        <v/>
      </c>
      <c r="F45" s="26"/>
      <c r="G45" s="24"/>
      <c r="H45" s="14"/>
      <c r="I45" s="19" t="str">
        <f aca="true">IF(OR(A45="",B45=""),"",IF(F45&lt;&gt;"","Pago",IF(TODAY()&gt;E45,"Atrasado","Em aberto")))</f>
        <v/>
      </c>
      <c r="J45" s="20" t="str">
        <f aca="true">IF(I45="Atrasado",TODAY()-E45,"")</f>
        <v/>
      </c>
      <c r="K45" s="31" t="str">
        <f aca="false">IF(A45="","",DATE(YEAR(A45),MONTH(A45),1))</f>
        <v/>
      </c>
      <c r="L45" s="14"/>
    </row>
    <row r="46" customFormat="false" ht="15" hidden="false" customHeight="false" outlineLevel="0" collapsed="false">
      <c r="A46" s="29"/>
      <c r="B46" s="14"/>
      <c r="C46" s="19" t="str">
        <f aca="false">IF(B46="","",IFERROR(INDEX(Alunos!$J$2:$J$301,MATCH(B46,Alunos!$S$2:$S$301,0)),""))</f>
        <v/>
      </c>
      <c r="D46" s="21" t="str">
        <f aca="false">IF(B46="","",IFERROR(INDEX(Alunos!$N$2:$N$301,MATCH(B46,Alunos!$S$2:$S$301,0)),""))</f>
        <v/>
      </c>
      <c r="E46" s="30" t="str">
        <f aca="false">IF(OR(A46="",B46=""),"",DATE(YEAR(A46),MONTH(A46),MIN(IFERROR(INDEX(Alunos!$O$2:$O$301,MATCH(B46,Alunos!$S$2:$S$301,0)),10),DAY(DATE(YEAR(A46),MONTH(A46)+1,0)))))</f>
        <v/>
      </c>
      <c r="F46" s="26"/>
      <c r="G46" s="24"/>
      <c r="H46" s="14"/>
      <c r="I46" s="19" t="str">
        <f aca="true">IF(OR(A46="",B46=""),"",IF(F46&lt;&gt;"","Pago",IF(TODAY()&gt;E46,"Atrasado","Em aberto")))</f>
        <v/>
      </c>
      <c r="J46" s="20" t="str">
        <f aca="true">IF(I46="Atrasado",TODAY()-E46,"")</f>
        <v/>
      </c>
      <c r="K46" s="31" t="str">
        <f aca="false">IF(A46="","",DATE(YEAR(A46),MONTH(A46),1))</f>
        <v/>
      </c>
      <c r="L46" s="14"/>
    </row>
    <row r="47" customFormat="false" ht="15" hidden="false" customHeight="false" outlineLevel="0" collapsed="false">
      <c r="A47" s="29"/>
      <c r="B47" s="14"/>
      <c r="C47" s="19" t="str">
        <f aca="false">IF(B47="","",IFERROR(INDEX(Alunos!$J$2:$J$301,MATCH(B47,Alunos!$S$2:$S$301,0)),""))</f>
        <v/>
      </c>
      <c r="D47" s="21" t="str">
        <f aca="false">IF(B47="","",IFERROR(INDEX(Alunos!$N$2:$N$301,MATCH(B47,Alunos!$S$2:$S$301,0)),""))</f>
        <v/>
      </c>
      <c r="E47" s="30" t="str">
        <f aca="false">IF(OR(A47="",B47=""),"",DATE(YEAR(A47),MONTH(A47),MIN(IFERROR(INDEX(Alunos!$O$2:$O$301,MATCH(B47,Alunos!$S$2:$S$301,0)),10),DAY(DATE(YEAR(A47),MONTH(A47)+1,0)))))</f>
        <v/>
      </c>
      <c r="F47" s="26"/>
      <c r="G47" s="24"/>
      <c r="H47" s="14"/>
      <c r="I47" s="19" t="str">
        <f aca="true">IF(OR(A47="",B47=""),"",IF(F47&lt;&gt;"","Pago",IF(TODAY()&gt;E47,"Atrasado","Em aberto")))</f>
        <v/>
      </c>
      <c r="J47" s="20" t="str">
        <f aca="true">IF(I47="Atrasado",TODAY()-E47,"")</f>
        <v/>
      </c>
      <c r="K47" s="31" t="str">
        <f aca="false">IF(A47="","",DATE(YEAR(A47),MONTH(A47),1))</f>
        <v/>
      </c>
      <c r="L47" s="14"/>
    </row>
    <row r="48" customFormat="false" ht="15" hidden="false" customHeight="false" outlineLevel="0" collapsed="false">
      <c r="A48" s="29"/>
      <c r="B48" s="14"/>
      <c r="C48" s="19" t="str">
        <f aca="false">IF(B48="","",IFERROR(INDEX(Alunos!$J$2:$J$301,MATCH(B48,Alunos!$S$2:$S$301,0)),""))</f>
        <v/>
      </c>
      <c r="D48" s="21" t="str">
        <f aca="false">IF(B48="","",IFERROR(INDEX(Alunos!$N$2:$N$301,MATCH(B48,Alunos!$S$2:$S$301,0)),""))</f>
        <v/>
      </c>
      <c r="E48" s="30" t="str">
        <f aca="false">IF(OR(A48="",B48=""),"",DATE(YEAR(A48),MONTH(A48),MIN(IFERROR(INDEX(Alunos!$O$2:$O$301,MATCH(B48,Alunos!$S$2:$S$301,0)),10),DAY(DATE(YEAR(A48),MONTH(A48)+1,0)))))</f>
        <v/>
      </c>
      <c r="F48" s="26"/>
      <c r="G48" s="24"/>
      <c r="H48" s="14"/>
      <c r="I48" s="19" t="str">
        <f aca="true">IF(OR(A48="",B48=""),"",IF(F48&lt;&gt;"","Pago",IF(TODAY()&gt;E48,"Atrasado","Em aberto")))</f>
        <v/>
      </c>
      <c r="J48" s="20" t="str">
        <f aca="true">IF(I48="Atrasado",TODAY()-E48,"")</f>
        <v/>
      </c>
      <c r="K48" s="31" t="str">
        <f aca="false">IF(A48="","",DATE(YEAR(A48),MONTH(A48),1))</f>
        <v/>
      </c>
      <c r="L48" s="14"/>
    </row>
    <row r="49" customFormat="false" ht="15" hidden="false" customHeight="false" outlineLevel="0" collapsed="false">
      <c r="A49" s="29"/>
      <c r="B49" s="14"/>
      <c r="C49" s="19" t="str">
        <f aca="false">IF(B49="","",IFERROR(INDEX(Alunos!$J$2:$J$301,MATCH(B49,Alunos!$S$2:$S$301,0)),""))</f>
        <v/>
      </c>
      <c r="D49" s="21" t="str">
        <f aca="false">IF(B49="","",IFERROR(INDEX(Alunos!$N$2:$N$301,MATCH(B49,Alunos!$S$2:$S$301,0)),""))</f>
        <v/>
      </c>
      <c r="E49" s="30" t="str">
        <f aca="false">IF(OR(A49="",B49=""),"",DATE(YEAR(A49),MONTH(A49),MIN(IFERROR(INDEX(Alunos!$O$2:$O$301,MATCH(B49,Alunos!$S$2:$S$301,0)),10),DAY(DATE(YEAR(A49),MONTH(A49)+1,0)))))</f>
        <v/>
      </c>
      <c r="F49" s="26"/>
      <c r="G49" s="24"/>
      <c r="H49" s="14"/>
      <c r="I49" s="19" t="str">
        <f aca="true">IF(OR(A49="",B49=""),"",IF(F49&lt;&gt;"","Pago",IF(TODAY()&gt;E49,"Atrasado","Em aberto")))</f>
        <v/>
      </c>
      <c r="J49" s="20" t="str">
        <f aca="true">IF(I49="Atrasado",TODAY()-E49,"")</f>
        <v/>
      </c>
      <c r="K49" s="31" t="str">
        <f aca="false">IF(A49="","",DATE(YEAR(A49),MONTH(A49),1))</f>
        <v/>
      </c>
      <c r="L49" s="14"/>
    </row>
    <row r="50" customFormat="false" ht="15" hidden="false" customHeight="false" outlineLevel="0" collapsed="false">
      <c r="A50" s="29"/>
      <c r="B50" s="14"/>
      <c r="C50" s="19" t="str">
        <f aca="false">IF(B50="","",IFERROR(INDEX(Alunos!$J$2:$J$301,MATCH(B50,Alunos!$S$2:$S$301,0)),""))</f>
        <v/>
      </c>
      <c r="D50" s="21" t="str">
        <f aca="false">IF(B50="","",IFERROR(INDEX(Alunos!$N$2:$N$301,MATCH(B50,Alunos!$S$2:$S$301,0)),""))</f>
        <v/>
      </c>
      <c r="E50" s="30" t="str">
        <f aca="false">IF(OR(A50="",B50=""),"",DATE(YEAR(A50),MONTH(A50),MIN(IFERROR(INDEX(Alunos!$O$2:$O$301,MATCH(B50,Alunos!$S$2:$S$301,0)),10),DAY(DATE(YEAR(A50),MONTH(A50)+1,0)))))</f>
        <v/>
      </c>
      <c r="F50" s="26"/>
      <c r="G50" s="24"/>
      <c r="H50" s="14"/>
      <c r="I50" s="19" t="str">
        <f aca="true">IF(OR(A50="",B50=""),"",IF(F50&lt;&gt;"","Pago",IF(TODAY()&gt;E50,"Atrasado","Em aberto")))</f>
        <v/>
      </c>
      <c r="J50" s="20" t="str">
        <f aca="true">IF(I50="Atrasado",TODAY()-E50,"")</f>
        <v/>
      </c>
      <c r="K50" s="31" t="str">
        <f aca="false">IF(A50="","",DATE(YEAR(A50),MONTH(A50),1))</f>
        <v/>
      </c>
      <c r="L50" s="14"/>
    </row>
    <row r="51" customFormat="false" ht="15" hidden="false" customHeight="false" outlineLevel="0" collapsed="false">
      <c r="A51" s="29"/>
      <c r="B51" s="14"/>
      <c r="C51" s="19" t="str">
        <f aca="false">IF(B51="","",IFERROR(INDEX(Alunos!$J$2:$J$301,MATCH(B51,Alunos!$S$2:$S$301,0)),""))</f>
        <v/>
      </c>
      <c r="D51" s="21" t="str">
        <f aca="false">IF(B51="","",IFERROR(INDEX(Alunos!$N$2:$N$301,MATCH(B51,Alunos!$S$2:$S$301,0)),""))</f>
        <v/>
      </c>
      <c r="E51" s="30" t="str">
        <f aca="false">IF(OR(A51="",B51=""),"",DATE(YEAR(A51),MONTH(A51),MIN(IFERROR(INDEX(Alunos!$O$2:$O$301,MATCH(B51,Alunos!$S$2:$S$301,0)),10),DAY(DATE(YEAR(A51),MONTH(A51)+1,0)))))</f>
        <v/>
      </c>
      <c r="F51" s="26"/>
      <c r="G51" s="24"/>
      <c r="H51" s="14"/>
      <c r="I51" s="19" t="str">
        <f aca="true">IF(OR(A51="",B51=""),"",IF(F51&lt;&gt;"","Pago",IF(TODAY()&gt;E51,"Atrasado","Em aberto")))</f>
        <v/>
      </c>
      <c r="J51" s="20" t="str">
        <f aca="true">IF(I51="Atrasado",TODAY()-E51,"")</f>
        <v/>
      </c>
      <c r="K51" s="31" t="str">
        <f aca="false">IF(A51="","",DATE(YEAR(A51),MONTH(A51),1))</f>
        <v/>
      </c>
      <c r="L51" s="14"/>
    </row>
    <row r="52" customFormat="false" ht="15" hidden="false" customHeight="false" outlineLevel="0" collapsed="false">
      <c r="A52" s="29"/>
      <c r="B52" s="14"/>
      <c r="C52" s="19" t="str">
        <f aca="false">IF(B52="","",IFERROR(INDEX(Alunos!$J$2:$J$301,MATCH(B52,Alunos!$S$2:$S$301,0)),""))</f>
        <v/>
      </c>
      <c r="D52" s="21" t="str">
        <f aca="false">IF(B52="","",IFERROR(INDEX(Alunos!$N$2:$N$301,MATCH(B52,Alunos!$S$2:$S$301,0)),""))</f>
        <v/>
      </c>
      <c r="E52" s="30" t="str">
        <f aca="false">IF(OR(A52="",B52=""),"",DATE(YEAR(A52),MONTH(A52),MIN(IFERROR(INDEX(Alunos!$O$2:$O$301,MATCH(B52,Alunos!$S$2:$S$301,0)),10),DAY(DATE(YEAR(A52),MONTH(A52)+1,0)))))</f>
        <v/>
      </c>
      <c r="F52" s="26"/>
      <c r="G52" s="24"/>
      <c r="H52" s="14"/>
      <c r="I52" s="19" t="str">
        <f aca="true">IF(OR(A52="",B52=""),"",IF(F52&lt;&gt;"","Pago",IF(TODAY()&gt;E52,"Atrasado","Em aberto")))</f>
        <v/>
      </c>
      <c r="J52" s="20" t="str">
        <f aca="true">IF(I52="Atrasado",TODAY()-E52,"")</f>
        <v/>
      </c>
      <c r="K52" s="31" t="str">
        <f aca="false">IF(A52="","",DATE(YEAR(A52),MONTH(A52),1))</f>
        <v/>
      </c>
      <c r="L52" s="14"/>
    </row>
    <row r="53" customFormat="false" ht="15" hidden="false" customHeight="false" outlineLevel="0" collapsed="false">
      <c r="A53" s="29"/>
      <c r="B53" s="14"/>
      <c r="C53" s="19" t="str">
        <f aca="false">IF(B53="","",IFERROR(INDEX(Alunos!$J$2:$J$301,MATCH(B53,Alunos!$S$2:$S$301,0)),""))</f>
        <v/>
      </c>
      <c r="D53" s="21" t="str">
        <f aca="false">IF(B53="","",IFERROR(INDEX(Alunos!$N$2:$N$301,MATCH(B53,Alunos!$S$2:$S$301,0)),""))</f>
        <v/>
      </c>
      <c r="E53" s="30" t="str">
        <f aca="false">IF(OR(A53="",B53=""),"",DATE(YEAR(A53),MONTH(A53),MIN(IFERROR(INDEX(Alunos!$O$2:$O$301,MATCH(B53,Alunos!$S$2:$S$301,0)),10),DAY(DATE(YEAR(A53),MONTH(A53)+1,0)))))</f>
        <v/>
      </c>
      <c r="F53" s="26"/>
      <c r="G53" s="24"/>
      <c r="H53" s="14"/>
      <c r="I53" s="19" t="str">
        <f aca="true">IF(OR(A53="",B53=""),"",IF(F53&lt;&gt;"","Pago",IF(TODAY()&gt;E53,"Atrasado","Em aberto")))</f>
        <v/>
      </c>
      <c r="J53" s="20" t="str">
        <f aca="true">IF(I53="Atrasado",TODAY()-E53,"")</f>
        <v/>
      </c>
      <c r="K53" s="31" t="str">
        <f aca="false">IF(A53="","",DATE(YEAR(A53),MONTH(A53),1))</f>
        <v/>
      </c>
      <c r="L53" s="14"/>
    </row>
    <row r="54" customFormat="false" ht="15" hidden="false" customHeight="false" outlineLevel="0" collapsed="false">
      <c r="A54" s="29"/>
      <c r="B54" s="14"/>
      <c r="C54" s="19" t="str">
        <f aca="false">IF(B54="","",IFERROR(INDEX(Alunos!$J$2:$J$301,MATCH(B54,Alunos!$S$2:$S$301,0)),""))</f>
        <v/>
      </c>
      <c r="D54" s="21" t="str">
        <f aca="false">IF(B54="","",IFERROR(INDEX(Alunos!$N$2:$N$301,MATCH(B54,Alunos!$S$2:$S$301,0)),""))</f>
        <v/>
      </c>
      <c r="E54" s="30" t="str">
        <f aca="false">IF(OR(A54="",B54=""),"",DATE(YEAR(A54),MONTH(A54),MIN(IFERROR(INDEX(Alunos!$O$2:$O$301,MATCH(B54,Alunos!$S$2:$S$301,0)),10),DAY(DATE(YEAR(A54),MONTH(A54)+1,0)))))</f>
        <v/>
      </c>
      <c r="F54" s="26"/>
      <c r="G54" s="24"/>
      <c r="H54" s="14"/>
      <c r="I54" s="19" t="str">
        <f aca="true">IF(OR(A54="",B54=""),"",IF(F54&lt;&gt;"","Pago",IF(TODAY()&gt;E54,"Atrasado","Em aberto")))</f>
        <v/>
      </c>
      <c r="J54" s="20" t="str">
        <f aca="true">IF(I54="Atrasado",TODAY()-E54,"")</f>
        <v/>
      </c>
      <c r="K54" s="31" t="str">
        <f aca="false">IF(A54="","",DATE(YEAR(A54),MONTH(A54),1))</f>
        <v/>
      </c>
      <c r="L54" s="14"/>
    </row>
    <row r="55" customFormat="false" ht="15" hidden="false" customHeight="false" outlineLevel="0" collapsed="false">
      <c r="A55" s="29"/>
      <c r="B55" s="14"/>
      <c r="C55" s="19" t="str">
        <f aca="false">IF(B55="","",IFERROR(INDEX(Alunos!$J$2:$J$301,MATCH(B55,Alunos!$S$2:$S$301,0)),""))</f>
        <v/>
      </c>
      <c r="D55" s="21" t="str">
        <f aca="false">IF(B55="","",IFERROR(INDEX(Alunos!$N$2:$N$301,MATCH(B55,Alunos!$S$2:$S$301,0)),""))</f>
        <v/>
      </c>
      <c r="E55" s="30" t="str">
        <f aca="false">IF(OR(A55="",B55=""),"",DATE(YEAR(A55),MONTH(A55),MIN(IFERROR(INDEX(Alunos!$O$2:$O$301,MATCH(B55,Alunos!$S$2:$S$301,0)),10),DAY(DATE(YEAR(A55),MONTH(A55)+1,0)))))</f>
        <v/>
      </c>
      <c r="F55" s="26"/>
      <c r="G55" s="24"/>
      <c r="H55" s="14"/>
      <c r="I55" s="19" t="str">
        <f aca="true">IF(OR(A55="",B55=""),"",IF(F55&lt;&gt;"","Pago",IF(TODAY()&gt;E55,"Atrasado","Em aberto")))</f>
        <v/>
      </c>
      <c r="J55" s="20" t="str">
        <f aca="true">IF(I55="Atrasado",TODAY()-E55,"")</f>
        <v/>
      </c>
      <c r="K55" s="31" t="str">
        <f aca="false">IF(A55="","",DATE(YEAR(A55),MONTH(A55),1))</f>
        <v/>
      </c>
      <c r="L55" s="14"/>
    </row>
    <row r="56" customFormat="false" ht="15" hidden="false" customHeight="false" outlineLevel="0" collapsed="false">
      <c r="A56" s="29"/>
      <c r="B56" s="14"/>
      <c r="C56" s="19" t="str">
        <f aca="false">IF(B56="","",IFERROR(INDEX(Alunos!$J$2:$J$301,MATCH(B56,Alunos!$S$2:$S$301,0)),""))</f>
        <v/>
      </c>
      <c r="D56" s="21" t="str">
        <f aca="false">IF(B56="","",IFERROR(INDEX(Alunos!$N$2:$N$301,MATCH(B56,Alunos!$S$2:$S$301,0)),""))</f>
        <v/>
      </c>
      <c r="E56" s="30" t="str">
        <f aca="false">IF(OR(A56="",B56=""),"",DATE(YEAR(A56),MONTH(A56),MIN(IFERROR(INDEX(Alunos!$O$2:$O$301,MATCH(B56,Alunos!$S$2:$S$301,0)),10),DAY(DATE(YEAR(A56),MONTH(A56)+1,0)))))</f>
        <v/>
      </c>
      <c r="F56" s="26"/>
      <c r="G56" s="24"/>
      <c r="H56" s="14"/>
      <c r="I56" s="19" t="str">
        <f aca="true">IF(OR(A56="",B56=""),"",IF(F56&lt;&gt;"","Pago",IF(TODAY()&gt;E56,"Atrasado","Em aberto")))</f>
        <v/>
      </c>
      <c r="J56" s="20" t="str">
        <f aca="true">IF(I56="Atrasado",TODAY()-E56,"")</f>
        <v/>
      </c>
      <c r="K56" s="31" t="str">
        <f aca="false">IF(A56="","",DATE(YEAR(A56),MONTH(A56),1))</f>
        <v/>
      </c>
      <c r="L56" s="14"/>
    </row>
    <row r="57" customFormat="false" ht="15" hidden="false" customHeight="false" outlineLevel="0" collapsed="false">
      <c r="A57" s="29"/>
      <c r="B57" s="14"/>
      <c r="C57" s="19" t="str">
        <f aca="false">IF(B57="","",IFERROR(INDEX(Alunos!$J$2:$J$301,MATCH(B57,Alunos!$S$2:$S$301,0)),""))</f>
        <v/>
      </c>
      <c r="D57" s="21" t="str">
        <f aca="false">IF(B57="","",IFERROR(INDEX(Alunos!$N$2:$N$301,MATCH(B57,Alunos!$S$2:$S$301,0)),""))</f>
        <v/>
      </c>
      <c r="E57" s="30" t="str">
        <f aca="false">IF(OR(A57="",B57=""),"",DATE(YEAR(A57),MONTH(A57),MIN(IFERROR(INDEX(Alunos!$O$2:$O$301,MATCH(B57,Alunos!$S$2:$S$301,0)),10),DAY(DATE(YEAR(A57),MONTH(A57)+1,0)))))</f>
        <v/>
      </c>
      <c r="F57" s="26"/>
      <c r="G57" s="24"/>
      <c r="H57" s="14"/>
      <c r="I57" s="19" t="str">
        <f aca="true">IF(OR(A57="",B57=""),"",IF(F57&lt;&gt;"","Pago",IF(TODAY()&gt;E57,"Atrasado","Em aberto")))</f>
        <v/>
      </c>
      <c r="J57" s="20" t="str">
        <f aca="true">IF(I57="Atrasado",TODAY()-E57,"")</f>
        <v/>
      </c>
      <c r="K57" s="31" t="str">
        <f aca="false">IF(A57="","",DATE(YEAR(A57),MONTH(A57),1))</f>
        <v/>
      </c>
      <c r="L57" s="14"/>
    </row>
    <row r="58" customFormat="false" ht="15" hidden="false" customHeight="false" outlineLevel="0" collapsed="false">
      <c r="A58" s="29"/>
      <c r="B58" s="14"/>
      <c r="C58" s="19" t="str">
        <f aca="false">IF(B58="","",IFERROR(INDEX(Alunos!$J$2:$J$301,MATCH(B58,Alunos!$S$2:$S$301,0)),""))</f>
        <v/>
      </c>
      <c r="D58" s="21" t="str">
        <f aca="false">IF(B58="","",IFERROR(INDEX(Alunos!$N$2:$N$301,MATCH(B58,Alunos!$S$2:$S$301,0)),""))</f>
        <v/>
      </c>
      <c r="E58" s="30" t="str">
        <f aca="false">IF(OR(A58="",B58=""),"",DATE(YEAR(A58),MONTH(A58),MIN(IFERROR(INDEX(Alunos!$O$2:$O$301,MATCH(B58,Alunos!$S$2:$S$301,0)),10),DAY(DATE(YEAR(A58),MONTH(A58)+1,0)))))</f>
        <v/>
      </c>
      <c r="F58" s="26"/>
      <c r="G58" s="24"/>
      <c r="H58" s="14"/>
      <c r="I58" s="19" t="str">
        <f aca="true">IF(OR(A58="",B58=""),"",IF(F58&lt;&gt;"","Pago",IF(TODAY()&gt;E58,"Atrasado","Em aberto")))</f>
        <v/>
      </c>
      <c r="J58" s="20" t="str">
        <f aca="true">IF(I58="Atrasado",TODAY()-E58,"")</f>
        <v/>
      </c>
      <c r="K58" s="31" t="str">
        <f aca="false">IF(A58="","",DATE(YEAR(A58),MONTH(A58),1))</f>
        <v/>
      </c>
      <c r="L58" s="14"/>
    </row>
    <row r="59" customFormat="false" ht="15" hidden="false" customHeight="false" outlineLevel="0" collapsed="false">
      <c r="A59" s="29"/>
      <c r="B59" s="14"/>
      <c r="C59" s="19" t="str">
        <f aca="false">IF(B59="","",IFERROR(INDEX(Alunos!$J$2:$J$301,MATCH(B59,Alunos!$S$2:$S$301,0)),""))</f>
        <v/>
      </c>
      <c r="D59" s="21" t="str">
        <f aca="false">IF(B59="","",IFERROR(INDEX(Alunos!$N$2:$N$301,MATCH(B59,Alunos!$S$2:$S$301,0)),""))</f>
        <v/>
      </c>
      <c r="E59" s="30" t="str">
        <f aca="false">IF(OR(A59="",B59=""),"",DATE(YEAR(A59),MONTH(A59),MIN(IFERROR(INDEX(Alunos!$O$2:$O$301,MATCH(B59,Alunos!$S$2:$S$301,0)),10),DAY(DATE(YEAR(A59),MONTH(A59)+1,0)))))</f>
        <v/>
      </c>
      <c r="F59" s="26"/>
      <c r="G59" s="24"/>
      <c r="H59" s="14"/>
      <c r="I59" s="19" t="str">
        <f aca="true">IF(OR(A59="",B59=""),"",IF(F59&lt;&gt;"","Pago",IF(TODAY()&gt;E59,"Atrasado","Em aberto")))</f>
        <v/>
      </c>
      <c r="J59" s="20" t="str">
        <f aca="true">IF(I59="Atrasado",TODAY()-E59,"")</f>
        <v/>
      </c>
      <c r="K59" s="31" t="str">
        <f aca="false">IF(A59="","",DATE(YEAR(A59),MONTH(A59),1))</f>
        <v/>
      </c>
      <c r="L59" s="14"/>
    </row>
    <row r="60" customFormat="false" ht="15" hidden="false" customHeight="false" outlineLevel="0" collapsed="false">
      <c r="A60" s="29"/>
      <c r="B60" s="14"/>
      <c r="C60" s="19" t="str">
        <f aca="false">IF(B60="","",IFERROR(INDEX(Alunos!$J$2:$J$301,MATCH(B60,Alunos!$S$2:$S$301,0)),""))</f>
        <v/>
      </c>
      <c r="D60" s="21" t="str">
        <f aca="false">IF(B60="","",IFERROR(INDEX(Alunos!$N$2:$N$301,MATCH(B60,Alunos!$S$2:$S$301,0)),""))</f>
        <v/>
      </c>
      <c r="E60" s="30" t="str">
        <f aca="false">IF(OR(A60="",B60=""),"",DATE(YEAR(A60),MONTH(A60),MIN(IFERROR(INDEX(Alunos!$O$2:$O$301,MATCH(B60,Alunos!$S$2:$S$301,0)),10),DAY(DATE(YEAR(A60),MONTH(A60)+1,0)))))</f>
        <v/>
      </c>
      <c r="F60" s="26"/>
      <c r="G60" s="24"/>
      <c r="H60" s="14"/>
      <c r="I60" s="19" t="str">
        <f aca="true">IF(OR(A60="",B60=""),"",IF(F60&lt;&gt;"","Pago",IF(TODAY()&gt;E60,"Atrasado","Em aberto")))</f>
        <v/>
      </c>
      <c r="J60" s="20" t="str">
        <f aca="true">IF(I60="Atrasado",TODAY()-E60,"")</f>
        <v/>
      </c>
      <c r="K60" s="31" t="str">
        <f aca="false">IF(A60="","",DATE(YEAR(A60),MONTH(A60),1))</f>
        <v/>
      </c>
      <c r="L60" s="14"/>
    </row>
    <row r="61" customFormat="false" ht="15" hidden="false" customHeight="false" outlineLevel="0" collapsed="false">
      <c r="A61" s="29"/>
      <c r="B61" s="14"/>
      <c r="C61" s="19" t="str">
        <f aca="false">IF(B61="","",IFERROR(INDEX(Alunos!$J$2:$J$301,MATCH(B61,Alunos!$S$2:$S$301,0)),""))</f>
        <v/>
      </c>
      <c r="D61" s="21" t="str">
        <f aca="false">IF(B61="","",IFERROR(INDEX(Alunos!$N$2:$N$301,MATCH(B61,Alunos!$S$2:$S$301,0)),""))</f>
        <v/>
      </c>
      <c r="E61" s="30" t="str">
        <f aca="false">IF(OR(A61="",B61=""),"",DATE(YEAR(A61),MONTH(A61),MIN(IFERROR(INDEX(Alunos!$O$2:$O$301,MATCH(B61,Alunos!$S$2:$S$301,0)),10),DAY(DATE(YEAR(A61),MONTH(A61)+1,0)))))</f>
        <v/>
      </c>
      <c r="F61" s="26"/>
      <c r="G61" s="24"/>
      <c r="H61" s="14"/>
      <c r="I61" s="19" t="str">
        <f aca="true">IF(OR(A61="",B61=""),"",IF(F61&lt;&gt;"","Pago",IF(TODAY()&gt;E61,"Atrasado","Em aberto")))</f>
        <v/>
      </c>
      <c r="J61" s="20" t="str">
        <f aca="true">IF(I61="Atrasado",TODAY()-E61,"")</f>
        <v/>
      </c>
      <c r="K61" s="31" t="str">
        <f aca="false">IF(A61="","",DATE(YEAR(A61),MONTH(A61),1))</f>
        <v/>
      </c>
      <c r="L61" s="14"/>
    </row>
    <row r="62" customFormat="false" ht="15" hidden="false" customHeight="false" outlineLevel="0" collapsed="false">
      <c r="A62" s="29"/>
      <c r="B62" s="14"/>
      <c r="C62" s="19" t="str">
        <f aca="false">IF(B62="","",IFERROR(INDEX(Alunos!$J$2:$J$301,MATCH(B62,Alunos!$S$2:$S$301,0)),""))</f>
        <v/>
      </c>
      <c r="D62" s="21" t="str">
        <f aca="false">IF(B62="","",IFERROR(INDEX(Alunos!$N$2:$N$301,MATCH(B62,Alunos!$S$2:$S$301,0)),""))</f>
        <v/>
      </c>
      <c r="E62" s="30" t="str">
        <f aca="false">IF(OR(A62="",B62=""),"",DATE(YEAR(A62),MONTH(A62),MIN(IFERROR(INDEX(Alunos!$O$2:$O$301,MATCH(B62,Alunos!$S$2:$S$301,0)),10),DAY(DATE(YEAR(A62),MONTH(A62)+1,0)))))</f>
        <v/>
      </c>
      <c r="F62" s="26"/>
      <c r="G62" s="24"/>
      <c r="H62" s="14"/>
      <c r="I62" s="19" t="str">
        <f aca="true">IF(OR(A62="",B62=""),"",IF(F62&lt;&gt;"","Pago",IF(TODAY()&gt;E62,"Atrasado","Em aberto")))</f>
        <v/>
      </c>
      <c r="J62" s="20" t="str">
        <f aca="true">IF(I62="Atrasado",TODAY()-E62,"")</f>
        <v/>
      </c>
      <c r="K62" s="31" t="str">
        <f aca="false">IF(A62="","",DATE(YEAR(A62),MONTH(A62),1))</f>
        <v/>
      </c>
      <c r="L62" s="14"/>
    </row>
    <row r="63" customFormat="false" ht="15" hidden="false" customHeight="false" outlineLevel="0" collapsed="false">
      <c r="A63" s="29"/>
      <c r="B63" s="14"/>
      <c r="C63" s="19" t="str">
        <f aca="false">IF(B63="","",IFERROR(INDEX(Alunos!$J$2:$J$301,MATCH(B63,Alunos!$S$2:$S$301,0)),""))</f>
        <v/>
      </c>
      <c r="D63" s="21" t="str">
        <f aca="false">IF(B63="","",IFERROR(INDEX(Alunos!$N$2:$N$301,MATCH(B63,Alunos!$S$2:$S$301,0)),""))</f>
        <v/>
      </c>
      <c r="E63" s="30" t="str">
        <f aca="false">IF(OR(A63="",B63=""),"",DATE(YEAR(A63),MONTH(A63),MIN(IFERROR(INDEX(Alunos!$O$2:$O$301,MATCH(B63,Alunos!$S$2:$S$301,0)),10),DAY(DATE(YEAR(A63),MONTH(A63)+1,0)))))</f>
        <v/>
      </c>
      <c r="F63" s="26"/>
      <c r="G63" s="24"/>
      <c r="H63" s="14"/>
      <c r="I63" s="19" t="str">
        <f aca="true">IF(OR(A63="",B63=""),"",IF(F63&lt;&gt;"","Pago",IF(TODAY()&gt;E63,"Atrasado","Em aberto")))</f>
        <v/>
      </c>
      <c r="J63" s="20" t="str">
        <f aca="true">IF(I63="Atrasado",TODAY()-E63,"")</f>
        <v/>
      </c>
      <c r="K63" s="31" t="str">
        <f aca="false">IF(A63="","",DATE(YEAR(A63),MONTH(A63),1))</f>
        <v/>
      </c>
      <c r="L63" s="14"/>
    </row>
    <row r="64" customFormat="false" ht="15" hidden="false" customHeight="false" outlineLevel="0" collapsed="false">
      <c r="A64" s="29"/>
      <c r="B64" s="14"/>
      <c r="C64" s="19" t="str">
        <f aca="false">IF(B64="","",IFERROR(INDEX(Alunos!$J$2:$J$301,MATCH(B64,Alunos!$S$2:$S$301,0)),""))</f>
        <v/>
      </c>
      <c r="D64" s="21" t="str">
        <f aca="false">IF(B64="","",IFERROR(INDEX(Alunos!$N$2:$N$301,MATCH(B64,Alunos!$S$2:$S$301,0)),""))</f>
        <v/>
      </c>
      <c r="E64" s="30" t="str">
        <f aca="false">IF(OR(A64="",B64=""),"",DATE(YEAR(A64),MONTH(A64),MIN(IFERROR(INDEX(Alunos!$O$2:$O$301,MATCH(B64,Alunos!$S$2:$S$301,0)),10),DAY(DATE(YEAR(A64),MONTH(A64)+1,0)))))</f>
        <v/>
      </c>
      <c r="F64" s="26"/>
      <c r="G64" s="24"/>
      <c r="H64" s="14"/>
      <c r="I64" s="19" t="str">
        <f aca="true">IF(OR(A64="",B64=""),"",IF(F64&lt;&gt;"","Pago",IF(TODAY()&gt;E64,"Atrasado","Em aberto")))</f>
        <v/>
      </c>
      <c r="J64" s="20" t="str">
        <f aca="true">IF(I64="Atrasado",TODAY()-E64,"")</f>
        <v/>
      </c>
      <c r="K64" s="31" t="str">
        <f aca="false">IF(A64="","",DATE(YEAR(A64),MONTH(A64),1))</f>
        <v/>
      </c>
      <c r="L64" s="14"/>
    </row>
    <row r="65" customFormat="false" ht="15" hidden="false" customHeight="false" outlineLevel="0" collapsed="false">
      <c r="A65" s="29"/>
      <c r="B65" s="14"/>
      <c r="C65" s="19" t="str">
        <f aca="false">IF(B65="","",IFERROR(INDEX(Alunos!$J$2:$J$301,MATCH(B65,Alunos!$S$2:$S$301,0)),""))</f>
        <v/>
      </c>
      <c r="D65" s="21" t="str">
        <f aca="false">IF(B65="","",IFERROR(INDEX(Alunos!$N$2:$N$301,MATCH(B65,Alunos!$S$2:$S$301,0)),""))</f>
        <v/>
      </c>
      <c r="E65" s="30" t="str">
        <f aca="false">IF(OR(A65="",B65=""),"",DATE(YEAR(A65),MONTH(A65),MIN(IFERROR(INDEX(Alunos!$O$2:$O$301,MATCH(B65,Alunos!$S$2:$S$301,0)),10),DAY(DATE(YEAR(A65),MONTH(A65)+1,0)))))</f>
        <v/>
      </c>
      <c r="F65" s="26"/>
      <c r="G65" s="24"/>
      <c r="H65" s="14"/>
      <c r="I65" s="19" t="str">
        <f aca="true">IF(OR(A65="",B65=""),"",IF(F65&lt;&gt;"","Pago",IF(TODAY()&gt;E65,"Atrasado","Em aberto")))</f>
        <v/>
      </c>
      <c r="J65" s="20" t="str">
        <f aca="true">IF(I65="Atrasado",TODAY()-E65,"")</f>
        <v/>
      </c>
      <c r="K65" s="31" t="str">
        <f aca="false">IF(A65="","",DATE(YEAR(A65),MONTH(A65),1))</f>
        <v/>
      </c>
      <c r="L65" s="14"/>
    </row>
    <row r="66" customFormat="false" ht="15" hidden="false" customHeight="false" outlineLevel="0" collapsed="false">
      <c r="A66" s="29"/>
      <c r="B66" s="14"/>
      <c r="C66" s="19" t="str">
        <f aca="false">IF(B66="","",IFERROR(INDEX(Alunos!$J$2:$J$301,MATCH(B66,Alunos!$S$2:$S$301,0)),""))</f>
        <v/>
      </c>
      <c r="D66" s="21" t="str">
        <f aca="false">IF(B66="","",IFERROR(INDEX(Alunos!$N$2:$N$301,MATCH(B66,Alunos!$S$2:$S$301,0)),""))</f>
        <v/>
      </c>
      <c r="E66" s="30" t="str">
        <f aca="false">IF(OR(A66="",B66=""),"",DATE(YEAR(A66),MONTH(A66),MIN(IFERROR(INDEX(Alunos!$O$2:$O$301,MATCH(B66,Alunos!$S$2:$S$301,0)),10),DAY(DATE(YEAR(A66),MONTH(A66)+1,0)))))</f>
        <v/>
      </c>
      <c r="F66" s="26"/>
      <c r="G66" s="24"/>
      <c r="H66" s="14"/>
      <c r="I66" s="19" t="str">
        <f aca="true">IF(OR(A66="",B66=""),"",IF(F66&lt;&gt;"","Pago",IF(TODAY()&gt;E66,"Atrasado","Em aberto")))</f>
        <v/>
      </c>
      <c r="J66" s="20" t="str">
        <f aca="true">IF(I66="Atrasado",TODAY()-E66,"")</f>
        <v/>
      </c>
      <c r="K66" s="31" t="str">
        <f aca="false">IF(A66="","",DATE(YEAR(A66),MONTH(A66),1))</f>
        <v/>
      </c>
      <c r="L66" s="14"/>
    </row>
    <row r="67" customFormat="false" ht="15" hidden="false" customHeight="false" outlineLevel="0" collapsed="false">
      <c r="A67" s="29"/>
      <c r="B67" s="14"/>
      <c r="C67" s="19" t="str">
        <f aca="false">IF(B67="","",IFERROR(INDEX(Alunos!$J$2:$J$301,MATCH(B67,Alunos!$S$2:$S$301,0)),""))</f>
        <v/>
      </c>
      <c r="D67" s="21" t="str">
        <f aca="false">IF(B67="","",IFERROR(INDEX(Alunos!$N$2:$N$301,MATCH(B67,Alunos!$S$2:$S$301,0)),""))</f>
        <v/>
      </c>
      <c r="E67" s="30" t="str">
        <f aca="false">IF(OR(A67="",B67=""),"",DATE(YEAR(A67),MONTH(A67),MIN(IFERROR(INDEX(Alunos!$O$2:$O$301,MATCH(B67,Alunos!$S$2:$S$301,0)),10),DAY(DATE(YEAR(A67),MONTH(A67)+1,0)))))</f>
        <v/>
      </c>
      <c r="F67" s="26"/>
      <c r="G67" s="24"/>
      <c r="H67" s="14"/>
      <c r="I67" s="19" t="str">
        <f aca="true">IF(OR(A67="",B67=""),"",IF(F67&lt;&gt;"","Pago",IF(TODAY()&gt;E67,"Atrasado","Em aberto")))</f>
        <v/>
      </c>
      <c r="J67" s="20" t="str">
        <f aca="true">IF(I67="Atrasado",TODAY()-E67,"")</f>
        <v/>
      </c>
      <c r="K67" s="31" t="str">
        <f aca="false">IF(A67="","",DATE(YEAR(A67),MONTH(A67),1))</f>
        <v/>
      </c>
      <c r="L67" s="14"/>
    </row>
    <row r="68" customFormat="false" ht="15" hidden="false" customHeight="false" outlineLevel="0" collapsed="false">
      <c r="A68" s="29"/>
      <c r="B68" s="14"/>
      <c r="C68" s="19" t="str">
        <f aca="false">IF(B68="","",IFERROR(INDEX(Alunos!$J$2:$J$301,MATCH(B68,Alunos!$S$2:$S$301,0)),""))</f>
        <v/>
      </c>
      <c r="D68" s="21" t="str">
        <f aca="false">IF(B68="","",IFERROR(INDEX(Alunos!$N$2:$N$301,MATCH(B68,Alunos!$S$2:$S$301,0)),""))</f>
        <v/>
      </c>
      <c r="E68" s="30" t="str">
        <f aca="false">IF(OR(A68="",B68=""),"",DATE(YEAR(A68),MONTH(A68),MIN(IFERROR(INDEX(Alunos!$O$2:$O$301,MATCH(B68,Alunos!$S$2:$S$301,0)),10),DAY(DATE(YEAR(A68),MONTH(A68)+1,0)))))</f>
        <v/>
      </c>
      <c r="F68" s="26"/>
      <c r="G68" s="24"/>
      <c r="H68" s="14"/>
      <c r="I68" s="19" t="str">
        <f aca="true">IF(OR(A68="",B68=""),"",IF(F68&lt;&gt;"","Pago",IF(TODAY()&gt;E68,"Atrasado","Em aberto")))</f>
        <v/>
      </c>
      <c r="J68" s="20" t="str">
        <f aca="true">IF(I68="Atrasado",TODAY()-E68,"")</f>
        <v/>
      </c>
      <c r="K68" s="31" t="str">
        <f aca="false">IF(A68="","",DATE(YEAR(A68),MONTH(A68),1))</f>
        <v/>
      </c>
      <c r="L68" s="14"/>
    </row>
    <row r="69" customFormat="false" ht="15" hidden="false" customHeight="false" outlineLevel="0" collapsed="false">
      <c r="A69" s="29"/>
      <c r="B69" s="14"/>
      <c r="C69" s="19" t="str">
        <f aca="false">IF(B69="","",IFERROR(INDEX(Alunos!$J$2:$J$301,MATCH(B69,Alunos!$S$2:$S$301,0)),""))</f>
        <v/>
      </c>
      <c r="D69" s="21" t="str">
        <f aca="false">IF(B69="","",IFERROR(INDEX(Alunos!$N$2:$N$301,MATCH(B69,Alunos!$S$2:$S$301,0)),""))</f>
        <v/>
      </c>
      <c r="E69" s="30" t="str">
        <f aca="false">IF(OR(A69="",B69=""),"",DATE(YEAR(A69),MONTH(A69),MIN(IFERROR(INDEX(Alunos!$O$2:$O$301,MATCH(B69,Alunos!$S$2:$S$301,0)),10),DAY(DATE(YEAR(A69),MONTH(A69)+1,0)))))</f>
        <v/>
      </c>
      <c r="F69" s="26"/>
      <c r="G69" s="24"/>
      <c r="H69" s="14"/>
      <c r="I69" s="19" t="str">
        <f aca="true">IF(OR(A69="",B69=""),"",IF(F69&lt;&gt;"","Pago",IF(TODAY()&gt;E69,"Atrasado","Em aberto")))</f>
        <v/>
      </c>
      <c r="J69" s="20" t="str">
        <f aca="true">IF(I69="Atrasado",TODAY()-E69,"")</f>
        <v/>
      </c>
      <c r="K69" s="31" t="str">
        <f aca="false">IF(A69="","",DATE(YEAR(A69),MONTH(A69),1))</f>
        <v/>
      </c>
      <c r="L69" s="14"/>
    </row>
    <row r="70" customFormat="false" ht="15" hidden="false" customHeight="false" outlineLevel="0" collapsed="false">
      <c r="A70" s="29"/>
      <c r="B70" s="14"/>
      <c r="C70" s="19" t="str">
        <f aca="false">IF(B70="","",IFERROR(INDEX(Alunos!$J$2:$J$301,MATCH(B70,Alunos!$S$2:$S$301,0)),""))</f>
        <v/>
      </c>
      <c r="D70" s="21" t="str">
        <f aca="false">IF(B70="","",IFERROR(INDEX(Alunos!$N$2:$N$301,MATCH(B70,Alunos!$S$2:$S$301,0)),""))</f>
        <v/>
      </c>
      <c r="E70" s="30" t="str">
        <f aca="false">IF(OR(A70="",B70=""),"",DATE(YEAR(A70),MONTH(A70),MIN(IFERROR(INDEX(Alunos!$O$2:$O$301,MATCH(B70,Alunos!$S$2:$S$301,0)),10),DAY(DATE(YEAR(A70),MONTH(A70)+1,0)))))</f>
        <v/>
      </c>
      <c r="F70" s="26"/>
      <c r="G70" s="24"/>
      <c r="H70" s="14"/>
      <c r="I70" s="19" t="str">
        <f aca="true">IF(OR(A70="",B70=""),"",IF(F70&lt;&gt;"","Pago",IF(TODAY()&gt;E70,"Atrasado","Em aberto")))</f>
        <v/>
      </c>
      <c r="J70" s="20" t="str">
        <f aca="true">IF(I70="Atrasado",TODAY()-E70,"")</f>
        <v/>
      </c>
      <c r="K70" s="31" t="str">
        <f aca="false">IF(A70="","",DATE(YEAR(A70),MONTH(A70),1))</f>
        <v/>
      </c>
      <c r="L70" s="14"/>
    </row>
    <row r="71" customFormat="false" ht="15" hidden="false" customHeight="false" outlineLevel="0" collapsed="false">
      <c r="A71" s="29"/>
      <c r="B71" s="14"/>
      <c r="C71" s="19" t="str">
        <f aca="false">IF(B71="","",IFERROR(INDEX(Alunos!$J$2:$J$301,MATCH(B71,Alunos!$S$2:$S$301,0)),""))</f>
        <v/>
      </c>
      <c r="D71" s="21" t="str">
        <f aca="false">IF(B71="","",IFERROR(INDEX(Alunos!$N$2:$N$301,MATCH(B71,Alunos!$S$2:$S$301,0)),""))</f>
        <v/>
      </c>
      <c r="E71" s="30" t="str">
        <f aca="false">IF(OR(A71="",B71=""),"",DATE(YEAR(A71),MONTH(A71),MIN(IFERROR(INDEX(Alunos!$O$2:$O$301,MATCH(B71,Alunos!$S$2:$S$301,0)),10),DAY(DATE(YEAR(A71),MONTH(A71)+1,0)))))</f>
        <v/>
      </c>
      <c r="F71" s="26"/>
      <c r="G71" s="24"/>
      <c r="H71" s="14"/>
      <c r="I71" s="19" t="str">
        <f aca="true">IF(OR(A71="",B71=""),"",IF(F71&lt;&gt;"","Pago",IF(TODAY()&gt;E71,"Atrasado","Em aberto")))</f>
        <v/>
      </c>
      <c r="J71" s="20" t="str">
        <f aca="true">IF(I71="Atrasado",TODAY()-E71,"")</f>
        <v/>
      </c>
      <c r="K71" s="31" t="str">
        <f aca="false">IF(A71="","",DATE(YEAR(A71),MONTH(A71),1))</f>
        <v/>
      </c>
      <c r="L71" s="14"/>
    </row>
    <row r="72" customFormat="false" ht="15" hidden="false" customHeight="false" outlineLevel="0" collapsed="false">
      <c r="A72" s="29"/>
      <c r="B72" s="14"/>
      <c r="C72" s="19" t="str">
        <f aca="false">IF(B72="","",IFERROR(INDEX(Alunos!$J$2:$J$301,MATCH(B72,Alunos!$S$2:$S$301,0)),""))</f>
        <v/>
      </c>
      <c r="D72" s="21" t="str">
        <f aca="false">IF(B72="","",IFERROR(INDEX(Alunos!$N$2:$N$301,MATCH(B72,Alunos!$S$2:$S$301,0)),""))</f>
        <v/>
      </c>
      <c r="E72" s="30" t="str">
        <f aca="false">IF(OR(A72="",B72=""),"",DATE(YEAR(A72),MONTH(A72),MIN(IFERROR(INDEX(Alunos!$O$2:$O$301,MATCH(B72,Alunos!$S$2:$S$301,0)),10),DAY(DATE(YEAR(A72),MONTH(A72)+1,0)))))</f>
        <v/>
      </c>
      <c r="F72" s="26"/>
      <c r="G72" s="24"/>
      <c r="H72" s="14"/>
      <c r="I72" s="19" t="str">
        <f aca="true">IF(OR(A72="",B72=""),"",IF(F72&lt;&gt;"","Pago",IF(TODAY()&gt;E72,"Atrasado","Em aberto")))</f>
        <v/>
      </c>
      <c r="J72" s="20" t="str">
        <f aca="true">IF(I72="Atrasado",TODAY()-E72,"")</f>
        <v/>
      </c>
      <c r="K72" s="31" t="str">
        <f aca="false">IF(A72="","",DATE(YEAR(A72),MONTH(A72),1))</f>
        <v/>
      </c>
      <c r="L72" s="14"/>
    </row>
    <row r="73" customFormat="false" ht="15" hidden="false" customHeight="false" outlineLevel="0" collapsed="false">
      <c r="A73" s="29"/>
      <c r="B73" s="14"/>
      <c r="C73" s="19" t="str">
        <f aca="false">IF(B73="","",IFERROR(INDEX(Alunos!$J$2:$J$301,MATCH(B73,Alunos!$S$2:$S$301,0)),""))</f>
        <v/>
      </c>
      <c r="D73" s="21" t="str">
        <f aca="false">IF(B73="","",IFERROR(INDEX(Alunos!$N$2:$N$301,MATCH(B73,Alunos!$S$2:$S$301,0)),""))</f>
        <v/>
      </c>
      <c r="E73" s="30" t="str">
        <f aca="false">IF(OR(A73="",B73=""),"",DATE(YEAR(A73),MONTH(A73),MIN(IFERROR(INDEX(Alunos!$O$2:$O$301,MATCH(B73,Alunos!$S$2:$S$301,0)),10),DAY(DATE(YEAR(A73),MONTH(A73)+1,0)))))</f>
        <v/>
      </c>
      <c r="F73" s="26"/>
      <c r="G73" s="24"/>
      <c r="H73" s="14"/>
      <c r="I73" s="19" t="str">
        <f aca="true">IF(OR(A73="",B73=""),"",IF(F73&lt;&gt;"","Pago",IF(TODAY()&gt;E73,"Atrasado","Em aberto")))</f>
        <v/>
      </c>
      <c r="J73" s="20" t="str">
        <f aca="true">IF(I73="Atrasado",TODAY()-E73,"")</f>
        <v/>
      </c>
      <c r="K73" s="31" t="str">
        <f aca="false">IF(A73="","",DATE(YEAR(A73),MONTH(A73),1))</f>
        <v/>
      </c>
      <c r="L73" s="14"/>
    </row>
    <row r="74" customFormat="false" ht="15" hidden="false" customHeight="false" outlineLevel="0" collapsed="false">
      <c r="A74" s="29"/>
      <c r="B74" s="14"/>
      <c r="C74" s="19" t="str">
        <f aca="false">IF(B74="","",IFERROR(INDEX(Alunos!$J$2:$J$301,MATCH(B74,Alunos!$S$2:$S$301,0)),""))</f>
        <v/>
      </c>
      <c r="D74" s="21" t="str">
        <f aca="false">IF(B74="","",IFERROR(INDEX(Alunos!$N$2:$N$301,MATCH(B74,Alunos!$S$2:$S$301,0)),""))</f>
        <v/>
      </c>
      <c r="E74" s="30" t="str">
        <f aca="false">IF(OR(A74="",B74=""),"",DATE(YEAR(A74),MONTH(A74),MIN(IFERROR(INDEX(Alunos!$O$2:$O$301,MATCH(B74,Alunos!$S$2:$S$301,0)),10),DAY(DATE(YEAR(A74),MONTH(A74)+1,0)))))</f>
        <v/>
      </c>
      <c r="F74" s="26"/>
      <c r="G74" s="24"/>
      <c r="H74" s="14"/>
      <c r="I74" s="19" t="str">
        <f aca="true">IF(OR(A74="",B74=""),"",IF(F74&lt;&gt;"","Pago",IF(TODAY()&gt;E74,"Atrasado","Em aberto")))</f>
        <v/>
      </c>
      <c r="J74" s="20" t="str">
        <f aca="true">IF(I74="Atrasado",TODAY()-E74,"")</f>
        <v/>
      </c>
      <c r="K74" s="31" t="str">
        <f aca="false">IF(A74="","",DATE(YEAR(A74),MONTH(A74),1))</f>
        <v/>
      </c>
      <c r="L74" s="14"/>
    </row>
    <row r="75" customFormat="false" ht="15" hidden="false" customHeight="false" outlineLevel="0" collapsed="false">
      <c r="A75" s="29"/>
      <c r="B75" s="14"/>
      <c r="C75" s="19" t="str">
        <f aca="false">IF(B75="","",IFERROR(INDEX(Alunos!$J$2:$J$301,MATCH(B75,Alunos!$S$2:$S$301,0)),""))</f>
        <v/>
      </c>
      <c r="D75" s="21" t="str">
        <f aca="false">IF(B75="","",IFERROR(INDEX(Alunos!$N$2:$N$301,MATCH(B75,Alunos!$S$2:$S$301,0)),""))</f>
        <v/>
      </c>
      <c r="E75" s="30" t="str">
        <f aca="false">IF(OR(A75="",B75=""),"",DATE(YEAR(A75),MONTH(A75),MIN(IFERROR(INDEX(Alunos!$O$2:$O$301,MATCH(B75,Alunos!$S$2:$S$301,0)),10),DAY(DATE(YEAR(A75),MONTH(A75)+1,0)))))</f>
        <v/>
      </c>
      <c r="F75" s="26"/>
      <c r="G75" s="24"/>
      <c r="H75" s="14"/>
      <c r="I75" s="19" t="str">
        <f aca="true">IF(OR(A75="",B75=""),"",IF(F75&lt;&gt;"","Pago",IF(TODAY()&gt;E75,"Atrasado","Em aberto")))</f>
        <v/>
      </c>
      <c r="J75" s="20" t="str">
        <f aca="true">IF(I75="Atrasado",TODAY()-E75,"")</f>
        <v/>
      </c>
      <c r="K75" s="31" t="str">
        <f aca="false">IF(A75="","",DATE(YEAR(A75),MONTH(A75),1))</f>
        <v/>
      </c>
      <c r="L75" s="14"/>
    </row>
    <row r="76" customFormat="false" ht="15" hidden="false" customHeight="false" outlineLevel="0" collapsed="false">
      <c r="A76" s="29"/>
      <c r="B76" s="14"/>
      <c r="C76" s="19" t="str">
        <f aca="false">IF(B76="","",IFERROR(INDEX(Alunos!$J$2:$J$301,MATCH(B76,Alunos!$S$2:$S$301,0)),""))</f>
        <v/>
      </c>
      <c r="D76" s="21" t="str">
        <f aca="false">IF(B76="","",IFERROR(INDEX(Alunos!$N$2:$N$301,MATCH(B76,Alunos!$S$2:$S$301,0)),""))</f>
        <v/>
      </c>
      <c r="E76" s="30" t="str">
        <f aca="false">IF(OR(A76="",B76=""),"",DATE(YEAR(A76),MONTH(A76),MIN(IFERROR(INDEX(Alunos!$O$2:$O$301,MATCH(B76,Alunos!$S$2:$S$301,0)),10),DAY(DATE(YEAR(A76),MONTH(A76)+1,0)))))</f>
        <v/>
      </c>
      <c r="F76" s="26"/>
      <c r="G76" s="24"/>
      <c r="H76" s="14"/>
      <c r="I76" s="19" t="str">
        <f aca="true">IF(OR(A76="",B76=""),"",IF(F76&lt;&gt;"","Pago",IF(TODAY()&gt;E76,"Atrasado","Em aberto")))</f>
        <v/>
      </c>
      <c r="J76" s="20" t="str">
        <f aca="true">IF(I76="Atrasado",TODAY()-E76,"")</f>
        <v/>
      </c>
      <c r="K76" s="31" t="str">
        <f aca="false">IF(A76="","",DATE(YEAR(A76),MONTH(A76),1))</f>
        <v/>
      </c>
      <c r="L76" s="14"/>
    </row>
    <row r="77" customFormat="false" ht="15" hidden="false" customHeight="false" outlineLevel="0" collapsed="false">
      <c r="A77" s="29"/>
      <c r="B77" s="14"/>
      <c r="C77" s="19" t="str">
        <f aca="false">IF(B77="","",IFERROR(INDEX(Alunos!$J$2:$J$301,MATCH(B77,Alunos!$S$2:$S$301,0)),""))</f>
        <v/>
      </c>
      <c r="D77" s="21" t="str">
        <f aca="false">IF(B77="","",IFERROR(INDEX(Alunos!$N$2:$N$301,MATCH(B77,Alunos!$S$2:$S$301,0)),""))</f>
        <v/>
      </c>
      <c r="E77" s="30" t="str">
        <f aca="false">IF(OR(A77="",B77=""),"",DATE(YEAR(A77),MONTH(A77),MIN(IFERROR(INDEX(Alunos!$O$2:$O$301,MATCH(B77,Alunos!$S$2:$S$301,0)),10),DAY(DATE(YEAR(A77),MONTH(A77)+1,0)))))</f>
        <v/>
      </c>
      <c r="F77" s="26"/>
      <c r="G77" s="24"/>
      <c r="H77" s="14"/>
      <c r="I77" s="19" t="str">
        <f aca="true">IF(OR(A77="",B77=""),"",IF(F77&lt;&gt;"","Pago",IF(TODAY()&gt;E77,"Atrasado","Em aberto")))</f>
        <v/>
      </c>
      <c r="J77" s="20" t="str">
        <f aca="true">IF(I77="Atrasado",TODAY()-E77,"")</f>
        <v/>
      </c>
      <c r="K77" s="31" t="str">
        <f aca="false">IF(A77="","",DATE(YEAR(A77),MONTH(A77),1))</f>
        <v/>
      </c>
      <c r="L77" s="14"/>
    </row>
    <row r="78" customFormat="false" ht="15" hidden="false" customHeight="false" outlineLevel="0" collapsed="false">
      <c r="A78" s="29"/>
      <c r="B78" s="14"/>
      <c r="C78" s="19" t="str">
        <f aca="false">IF(B78="","",IFERROR(INDEX(Alunos!$J$2:$J$301,MATCH(B78,Alunos!$S$2:$S$301,0)),""))</f>
        <v/>
      </c>
      <c r="D78" s="21" t="str">
        <f aca="false">IF(B78="","",IFERROR(INDEX(Alunos!$N$2:$N$301,MATCH(B78,Alunos!$S$2:$S$301,0)),""))</f>
        <v/>
      </c>
      <c r="E78" s="30" t="str">
        <f aca="false">IF(OR(A78="",B78=""),"",DATE(YEAR(A78),MONTH(A78),MIN(IFERROR(INDEX(Alunos!$O$2:$O$301,MATCH(B78,Alunos!$S$2:$S$301,0)),10),DAY(DATE(YEAR(A78),MONTH(A78)+1,0)))))</f>
        <v/>
      </c>
      <c r="F78" s="26"/>
      <c r="G78" s="24"/>
      <c r="H78" s="14"/>
      <c r="I78" s="19" t="str">
        <f aca="true">IF(OR(A78="",B78=""),"",IF(F78&lt;&gt;"","Pago",IF(TODAY()&gt;E78,"Atrasado","Em aberto")))</f>
        <v/>
      </c>
      <c r="J78" s="20" t="str">
        <f aca="true">IF(I78="Atrasado",TODAY()-E78,"")</f>
        <v/>
      </c>
      <c r="K78" s="31" t="str">
        <f aca="false">IF(A78="","",DATE(YEAR(A78),MONTH(A78),1))</f>
        <v/>
      </c>
      <c r="L78" s="14"/>
    </row>
    <row r="79" customFormat="false" ht="15" hidden="false" customHeight="false" outlineLevel="0" collapsed="false">
      <c r="A79" s="29"/>
      <c r="B79" s="14"/>
      <c r="C79" s="19" t="str">
        <f aca="false">IF(B79="","",IFERROR(INDEX(Alunos!$J$2:$J$301,MATCH(B79,Alunos!$S$2:$S$301,0)),""))</f>
        <v/>
      </c>
      <c r="D79" s="21" t="str">
        <f aca="false">IF(B79="","",IFERROR(INDEX(Alunos!$N$2:$N$301,MATCH(B79,Alunos!$S$2:$S$301,0)),""))</f>
        <v/>
      </c>
      <c r="E79" s="30" t="str">
        <f aca="false">IF(OR(A79="",B79=""),"",DATE(YEAR(A79),MONTH(A79),MIN(IFERROR(INDEX(Alunos!$O$2:$O$301,MATCH(B79,Alunos!$S$2:$S$301,0)),10),DAY(DATE(YEAR(A79),MONTH(A79)+1,0)))))</f>
        <v/>
      </c>
      <c r="F79" s="26"/>
      <c r="G79" s="24"/>
      <c r="H79" s="14"/>
      <c r="I79" s="19" t="str">
        <f aca="true">IF(OR(A79="",B79=""),"",IF(F79&lt;&gt;"","Pago",IF(TODAY()&gt;E79,"Atrasado","Em aberto")))</f>
        <v/>
      </c>
      <c r="J79" s="20" t="str">
        <f aca="true">IF(I79="Atrasado",TODAY()-E79,"")</f>
        <v/>
      </c>
      <c r="K79" s="31" t="str">
        <f aca="false">IF(A79="","",DATE(YEAR(A79),MONTH(A79),1))</f>
        <v/>
      </c>
      <c r="L79" s="14"/>
    </row>
    <row r="80" customFormat="false" ht="15" hidden="false" customHeight="false" outlineLevel="0" collapsed="false">
      <c r="A80" s="29"/>
      <c r="B80" s="14"/>
      <c r="C80" s="19" t="str">
        <f aca="false">IF(B80="","",IFERROR(INDEX(Alunos!$J$2:$J$301,MATCH(B80,Alunos!$S$2:$S$301,0)),""))</f>
        <v/>
      </c>
      <c r="D80" s="21" t="str">
        <f aca="false">IF(B80="","",IFERROR(INDEX(Alunos!$N$2:$N$301,MATCH(B80,Alunos!$S$2:$S$301,0)),""))</f>
        <v/>
      </c>
      <c r="E80" s="30" t="str">
        <f aca="false">IF(OR(A80="",B80=""),"",DATE(YEAR(A80),MONTH(A80),MIN(IFERROR(INDEX(Alunos!$O$2:$O$301,MATCH(B80,Alunos!$S$2:$S$301,0)),10),DAY(DATE(YEAR(A80),MONTH(A80)+1,0)))))</f>
        <v/>
      </c>
      <c r="F80" s="26"/>
      <c r="G80" s="24"/>
      <c r="H80" s="14"/>
      <c r="I80" s="19" t="str">
        <f aca="true">IF(OR(A80="",B80=""),"",IF(F80&lt;&gt;"","Pago",IF(TODAY()&gt;E80,"Atrasado","Em aberto")))</f>
        <v/>
      </c>
      <c r="J80" s="20" t="str">
        <f aca="true">IF(I80="Atrasado",TODAY()-E80,"")</f>
        <v/>
      </c>
      <c r="K80" s="31" t="str">
        <f aca="false">IF(A80="","",DATE(YEAR(A80),MONTH(A80),1))</f>
        <v/>
      </c>
      <c r="L80" s="14"/>
    </row>
    <row r="81" customFormat="false" ht="15" hidden="false" customHeight="false" outlineLevel="0" collapsed="false">
      <c r="A81" s="29"/>
      <c r="B81" s="14"/>
      <c r="C81" s="19" t="str">
        <f aca="false">IF(B81="","",IFERROR(INDEX(Alunos!$J$2:$J$301,MATCH(B81,Alunos!$S$2:$S$301,0)),""))</f>
        <v/>
      </c>
      <c r="D81" s="21" t="str">
        <f aca="false">IF(B81="","",IFERROR(INDEX(Alunos!$N$2:$N$301,MATCH(B81,Alunos!$S$2:$S$301,0)),""))</f>
        <v/>
      </c>
      <c r="E81" s="30" t="str">
        <f aca="false">IF(OR(A81="",B81=""),"",DATE(YEAR(A81),MONTH(A81),MIN(IFERROR(INDEX(Alunos!$O$2:$O$301,MATCH(B81,Alunos!$S$2:$S$301,0)),10),DAY(DATE(YEAR(A81),MONTH(A81)+1,0)))))</f>
        <v/>
      </c>
      <c r="F81" s="26"/>
      <c r="G81" s="24"/>
      <c r="H81" s="14"/>
      <c r="I81" s="19" t="str">
        <f aca="true">IF(OR(A81="",B81=""),"",IF(F81&lt;&gt;"","Pago",IF(TODAY()&gt;E81,"Atrasado","Em aberto")))</f>
        <v/>
      </c>
      <c r="J81" s="20" t="str">
        <f aca="true">IF(I81="Atrasado",TODAY()-E81,"")</f>
        <v/>
      </c>
      <c r="K81" s="31" t="str">
        <f aca="false">IF(A81="","",DATE(YEAR(A81),MONTH(A81),1))</f>
        <v/>
      </c>
      <c r="L81" s="14"/>
    </row>
    <row r="82" customFormat="false" ht="15" hidden="false" customHeight="false" outlineLevel="0" collapsed="false">
      <c r="A82" s="29"/>
      <c r="B82" s="14"/>
      <c r="C82" s="19" t="str">
        <f aca="false">IF(B82="","",IFERROR(INDEX(Alunos!$J$2:$J$301,MATCH(B82,Alunos!$S$2:$S$301,0)),""))</f>
        <v/>
      </c>
      <c r="D82" s="21" t="str">
        <f aca="false">IF(B82="","",IFERROR(INDEX(Alunos!$N$2:$N$301,MATCH(B82,Alunos!$S$2:$S$301,0)),""))</f>
        <v/>
      </c>
      <c r="E82" s="30" t="str">
        <f aca="false">IF(OR(A82="",B82=""),"",DATE(YEAR(A82),MONTH(A82),MIN(IFERROR(INDEX(Alunos!$O$2:$O$301,MATCH(B82,Alunos!$S$2:$S$301,0)),10),DAY(DATE(YEAR(A82),MONTH(A82)+1,0)))))</f>
        <v/>
      </c>
      <c r="F82" s="26"/>
      <c r="G82" s="24"/>
      <c r="H82" s="14"/>
      <c r="I82" s="19" t="str">
        <f aca="true">IF(OR(A82="",B82=""),"",IF(F82&lt;&gt;"","Pago",IF(TODAY()&gt;E82,"Atrasado","Em aberto")))</f>
        <v/>
      </c>
      <c r="J82" s="20" t="str">
        <f aca="true">IF(I82="Atrasado",TODAY()-E82,"")</f>
        <v/>
      </c>
      <c r="K82" s="31" t="str">
        <f aca="false">IF(A82="","",DATE(YEAR(A82),MONTH(A82),1))</f>
        <v/>
      </c>
      <c r="L82" s="14"/>
    </row>
    <row r="83" customFormat="false" ht="15" hidden="false" customHeight="false" outlineLevel="0" collapsed="false">
      <c r="A83" s="29"/>
      <c r="B83" s="14"/>
      <c r="C83" s="19" t="str">
        <f aca="false">IF(B83="","",IFERROR(INDEX(Alunos!$J$2:$J$301,MATCH(B83,Alunos!$S$2:$S$301,0)),""))</f>
        <v/>
      </c>
      <c r="D83" s="21" t="str">
        <f aca="false">IF(B83="","",IFERROR(INDEX(Alunos!$N$2:$N$301,MATCH(B83,Alunos!$S$2:$S$301,0)),""))</f>
        <v/>
      </c>
      <c r="E83" s="30" t="str">
        <f aca="false">IF(OR(A83="",B83=""),"",DATE(YEAR(A83),MONTH(A83),MIN(IFERROR(INDEX(Alunos!$O$2:$O$301,MATCH(B83,Alunos!$S$2:$S$301,0)),10),DAY(DATE(YEAR(A83),MONTH(A83)+1,0)))))</f>
        <v/>
      </c>
      <c r="F83" s="26"/>
      <c r="G83" s="24"/>
      <c r="H83" s="14"/>
      <c r="I83" s="19" t="str">
        <f aca="true">IF(OR(A83="",B83=""),"",IF(F83&lt;&gt;"","Pago",IF(TODAY()&gt;E83,"Atrasado","Em aberto")))</f>
        <v/>
      </c>
      <c r="J83" s="20" t="str">
        <f aca="true">IF(I83="Atrasado",TODAY()-E83,"")</f>
        <v/>
      </c>
      <c r="K83" s="31" t="str">
        <f aca="false">IF(A83="","",DATE(YEAR(A83),MONTH(A83),1))</f>
        <v/>
      </c>
      <c r="L83" s="14"/>
    </row>
    <row r="84" customFormat="false" ht="15" hidden="false" customHeight="false" outlineLevel="0" collapsed="false">
      <c r="A84" s="29"/>
      <c r="B84" s="14"/>
      <c r="C84" s="19" t="str">
        <f aca="false">IF(B84="","",IFERROR(INDEX(Alunos!$J$2:$J$301,MATCH(B84,Alunos!$S$2:$S$301,0)),""))</f>
        <v/>
      </c>
      <c r="D84" s="21" t="str">
        <f aca="false">IF(B84="","",IFERROR(INDEX(Alunos!$N$2:$N$301,MATCH(B84,Alunos!$S$2:$S$301,0)),""))</f>
        <v/>
      </c>
      <c r="E84" s="30" t="str">
        <f aca="false">IF(OR(A84="",B84=""),"",DATE(YEAR(A84),MONTH(A84),MIN(IFERROR(INDEX(Alunos!$O$2:$O$301,MATCH(B84,Alunos!$S$2:$S$301,0)),10),DAY(DATE(YEAR(A84),MONTH(A84)+1,0)))))</f>
        <v/>
      </c>
      <c r="F84" s="26"/>
      <c r="G84" s="24"/>
      <c r="H84" s="14"/>
      <c r="I84" s="19" t="str">
        <f aca="true">IF(OR(A84="",B84=""),"",IF(F84&lt;&gt;"","Pago",IF(TODAY()&gt;E84,"Atrasado","Em aberto")))</f>
        <v/>
      </c>
      <c r="J84" s="20" t="str">
        <f aca="true">IF(I84="Atrasado",TODAY()-E84,"")</f>
        <v/>
      </c>
      <c r="K84" s="31" t="str">
        <f aca="false">IF(A84="","",DATE(YEAR(A84),MONTH(A84),1))</f>
        <v/>
      </c>
      <c r="L84" s="14"/>
    </row>
    <row r="85" customFormat="false" ht="15" hidden="false" customHeight="false" outlineLevel="0" collapsed="false">
      <c r="A85" s="29"/>
      <c r="B85" s="14"/>
      <c r="C85" s="19" t="str">
        <f aca="false">IF(B85="","",IFERROR(INDEX(Alunos!$J$2:$J$301,MATCH(B85,Alunos!$S$2:$S$301,0)),""))</f>
        <v/>
      </c>
      <c r="D85" s="21" t="str">
        <f aca="false">IF(B85="","",IFERROR(INDEX(Alunos!$N$2:$N$301,MATCH(B85,Alunos!$S$2:$S$301,0)),""))</f>
        <v/>
      </c>
      <c r="E85" s="30" t="str">
        <f aca="false">IF(OR(A85="",B85=""),"",DATE(YEAR(A85),MONTH(A85),MIN(IFERROR(INDEX(Alunos!$O$2:$O$301,MATCH(B85,Alunos!$S$2:$S$301,0)),10),DAY(DATE(YEAR(A85),MONTH(A85)+1,0)))))</f>
        <v/>
      </c>
      <c r="F85" s="26"/>
      <c r="G85" s="24"/>
      <c r="H85" s="14"/>
      <c r="I85" s="19" t="str">
        <f aca="true">IF(OR(A85="",B85=""),"",IF(F85&lt;&gt;"","Pago",IF(TODAY()&gt;E85,"Atrasado","Em aberto")))</f>
        <v/>
      </c>
      <c r="J85" s="20" t="str">
        <f aca="true">IF(I85="Atrasado",TODAY()-E85,"")</f>
        <v/>
      </c>
      <c r="K85" s="31" t="str">
        <f aca="false">IF(A85="","",DATE(YEAR(A85),MONTH(A85),1))</f>
        <v/>
      </c>
      <c r="L85" s="14"/>
    </row>
    <row r="86" customFormat="false" ht="15" hidden="false" customHeight="false" outlineLevel="0" collapsed="false">
      <c r="A86" s="29"/>
      <c r="B86" s="14"/>
      <c r="C86" s="19" t="str">
        <f aca="false">IF(B86="","",IFERROR(INDEX(Alunos!$J$2:$J$301,MATCH(B86,Alunos!$S$2:$S$301,0)),""))</f>
        <v/>
      </c>
      <c r="D86" s="21" t="str">
        <f aca="false">IF(B86="","",IFERROR(INDEX(Alunos!$N$2:$N$301,MATCH(B86,Alunos!$S$2:$S$301,0)),""))</f>
        <v/>
      </c>
      <c r="E86" s="30" t="str">
        <f aca="false">IF(OR(A86="",B86=""),"",DATE(YEAR(A86),MONTH(A86),MIN(IFERROR(INDEX(Alunos!$O$2:$O$301,MATCH(B86,Alunos!$S$2:$S$301,0)),10),DAY(DATE(YEAR(A86),MONTH(A86)+1,0)))))</f>
        <v/>
      </c>
      <c r="F86" s="26"/>
      <c r="G86" s="24"/>
      <c r="H86" s="14"/>
      <c r="I86" s="19" t="str">
        <f aca="true">IF(OR(A86="",B86=""),"",IF(F86&lt;&gt;"","Pago",IF(TODAY()&gt;E86,"Atrasado","Em aberto")))</f>
        <v/>
      </c>
      <c r="J86" s="20" t="str">
        <f aca="true">IF(I86="Atrasado",TODAY()-E86,"")</f>
        <v/>
      </c>
      <c r="K86" s="31" t="str">
        <f aca="false">IF(A86="","",DATE(YEAR(A86),MONTH(A86),1))</f>
        <v/>
      </c>
      <c r="L86" s="14"/>
    </row>
    <row r="87" customFormat="false" ht="15" hidden="false" customHeight="false" outlineLevel="0" collapsed="false">
      <c r="A87" s="29"/>
      <c r="B87" s="14"/>
      <c r="C87" s="19" t="str">
        <f aca="false">IF(B87="","",IFERROR(INDEX(Alunos!$J$2:$J$301,MATCH(B87,Alunos!$S$2:$S$301,0)),""))</f>
        <v/>
      </c>
      <c r="D87" s="21" t="str">
        <f aca="false">IF(B87="","",IFERROR(INDEX(Alunos!$N$2:$N$301,MATCH(B87,Alunos!$S$2:$S$301,0)),""))</f>
        <v/>
      </c>
      <c r="E87" s="30" t="str">
        <f aca="false">IF(OR(A87="",B87=""),"",DATE(YEAR(A87),MONTH(A87),MIN(IFERROR(INDEX(Alunos!$O$2:$O$301,MATCH(B87,Alunos!$S$2:$S$301,0)),10),DAY(DATE(YEAR(A87),MONTH(A87)+1,0)))))</f>
        <v/>
      </c>
      <c r="F87" s="26"/>
      <c r="G87" s="24"/>
      <c r="H87" s="14"/>
      <c r="I87" s="19" t="str">
        <f aca="true">IF(OR(A87="",B87=""),"",IF(F87&lt;&gt;"","Pago",IF(TODAY()&gt;E87,"Atrasado","Em aberto")))</f>
        <v/>
      </c>
      <c r="J87" s="20" t="str">
        <f aca="true">IF(I87="Atrasado",TODAY()-E87,"")</f>
        <v/>
      </c>
      <c r="K87" s="31" t="str">
        <f aca="false">IF(A87="","",DATE(YEAR(A87),MONTH(A87),1))</f>
        <v/>
      </c>
      <c r="L87" s="14"/>
    </row>
    <row r="88" customFormat="false" ht="15" hidden="false" customHeight="false" outlineLevel="0" collapsed="false">
      <c r="A88" s="29"/>
      <c r="B88" s="14"/>
      <c r="C88" s="19" t="str">
        <f aca="false">IF(B88="","",IFERROR(INDEX(Alunos!$J$2:$J$301,MATCH(B88,Alunos!$S$2:$S$301,0)),""))</f>
        <v/>
      </c>
      <c r="D88" s="21" t="str">
        <f aca="false">IF(B88="","",IFERROR(INDEX(Alunos!$N$2:$N$301,MATCH(B88,Alunos!$S$2:$S$301,0)),""))</f>
        <v/>
      </c>
      <c r="E88" s="30" t="str">
        <f aca="false">IF(OR(A88="",B88=""),"",DATE(YEAR(A88),MONTH(A88),MIN(IFERROR(INDEX(Alunos!$O$2:$O$301,MATCH(B88,Alunos!$S$2:$S$301,0)),10),DAY(DATE(YEAR(A88),MONTH(A88)+1,0)))))</f>
        <v/>
      </c>
      <c r="F88" s="26"/>
      <c r="G88" s="24"/>
      <c r="H88" s="14"/>
      <c r="I88" s="19" t="str">
        <f aca="true">IF(OR(A88="",B88=""),"",IF(F88&lt;&gt;"","Pago",IF(TODAY()&gt;E88,"Atrasado","Em aberto")))</f>
        <v/>
      </c>
      <c r="J88" s="20" t="str">
        <f aca="true">IF(I88="Atrasado",TODAY()-E88,"")</f>
        <v/>
      </c>
      <c r="K88" s="31" t="str">
        <f aca="false">IF(A88="","",DATE(YEAR(A88),MONTH(A88),1))</f>
        <v/>
      </c>
      <c r="L88" s="14"/>
    </row>
    <row r="89" customFormat="false" ht="15" hidden="false" customHeight="false" outlineLevel="0" collapsed="false">
      <c r="A89" s="29"/>
      <c r="B89" s="14"/>
      <c r="C89" s="19" t="str">
        <f aca="false">IF(B89="","",IFERROR(INDEX(Alunos!$J$2:$J$301,MATCH(B89,Alunos!$S$2:$S$301,0)),""))</f>
        <v/>
      </c>
      <c r="D89" s="21" t="str">
        <f aca="false">IF(B89="","",IFERROR(INDEX(Alunos!$N$2:$N$301,MATCH(B89,Alunos!$S$2:$S$301,0)),""))</f>
        <v/>
      </c>
      <c r="E89" s="30" t="str">
        <f aca="false">IF(OR(A89="",B89=""),"",DATE(YEAR(A89),MONTH(A89),MIN(IFERROR(INDEX(Alunos!$O$2:$O$301,MATCH(B89,Alunos!$S$2:$S$301,0)),10),DAY(DATE(YEAR(A89),MONTH(A89)+1,0)))))</f>
        <v/>
      </c>
      <c r="F89" s="26"/>
      <c r="G89" s="24"/>
      <c r="H89" s="14"/>
      <c r="I89" s="19" t="str">
        <f aca="true">IF(OR(A89="",B89=""),"",IF(F89&lt;&gt;"","Pago",IF(TODAY()&gt;E89,"Atrasado","Em aberto")))</f>
        <v/>
      </c>
      <c r="J89" s="20" t="str">
        <f aca="true">IF(I89="Atrasado",TODAY()-E89,"")</f>
        <v/>
      </c>
      <c r="K89" s="31" t="str">
        <f aca="false">IF(A89="","",DATE(YEAR(A89),MONTH(A89),1))</f>
        <v/>
      </c>
      <c r="L89" s="14"/>
    </row>
    <row r="90" customFormat="false" ht="15" hidden="false" customHeight="false" outlineLevel="0" collapsed="false">
      <c r="A90" s="29"/>
      <c r="B90" s="14"/>
      <c r="C90" s="19" t="str">
        <f aca="false">IF(B90="","",IFERROR(INDEX(Alunos!$J$2:$J$301,MATCH(B90,Alunos!$S$2:$S$301,0)),""))</f>
        <v/>
      </c>
      <c r="D90" s="21" t="str">
        <f aca="false">IF(B90="","",IFERROR(INDEX(Alunos!$N$2:$N$301,MATCH(B90,Alunos!$S$2:$S$301,0)),""))</f>
        <v/>
      </c>
      <c r="E90" s="30" t="str">
        <f aca="false">IF(OR(A90="",B90=""),"",DATE(YEAR(A90),MONTH(A90),MIN(IFERROR(INDEX(Alunos!$O$2:$O$301,MATCH(B90,Alunos!$S$2:$S$301,0)),10),DAY(DATE(YEAR(A90),MONTH(A90)+1,0)))))</f>
        <v/>
      </c>
      <c r="F90" s="26"/>
      <c r="G90" s="24"/>
      <c r="H90" s="14"/>
      <c r="I90" s="19" t="str">
        <f aca="true">IF(OR(A90="",B90=""),"",IF(F90&lt;&gt;"","Pago",IF(TODAY()&gt;E90,"Atrasado","Em aberto")))</f>
        <v/>
      </c>
      <c r="J90" s="20" t="str">
        <f aca="true">IF(I90="Atrasado",TODAY()-E90,"")</f>
        <v/>
      </c>
      <c r="K90" s="31" t="str">
        <f aca="false">IF(A90="","",DATE(YEAR(A90),MONTH(A90),1))</f>
        <v/>
      </c>
      <c r="L90" s="14"/>
    </row>
    <row r="91" customFormat="false" ht="15" hidden="false" customHeight="false" outlineLevel="0" collapsed="false">
      <c r="A91" s="29"/>
      <c r="B91" s="14"/>
      <c r="C91" s="19" t="str">
        <f aca="false">IF(B91="","",IFERROR(INDEX(Alunos!$J$2:$J$301,MATCH(B91,Alunos!$S$2:$S$301,0)),""))</f>
        <v/>
      </c>
      <c r="D91" s="21" t="str">
        <f aca="false">IF(B91="","",IFERROR(INDEX(Alunos!$N$2:$N$301,MATCH(B91,Alunos!$S$2:$S$301,0)),""))</f>
        <v/>
      </c>
      <c r="E91" s="30" t="str">
        <f aca="false">IF(OR(A91="",B91=""),"",DATE(YEAR(A91),MONTH(A91),MIN(IFERROR(INDEX(Alunos!$O$2:$O$301,MATCH(B91,Alunos!$S$2:$S$301,0)),10),DAY(DATE(YEAR(A91),MONTH(A91)+1,0)))))</f>
        <v/>
      </c>
      <c r="F91" s="26"/>
      <c r="G91" s="24"/>
      <c r="H91" s="14"/>
      <c r="I91" s="19" t="str">
        <f aca="true">IF(OR(A91="",B91=""),"",IF(F91&lt;&gt;"","Pago",IF(TODAY()&gt;E91,"Atrasado","Em aberto")))</f>
        <v/>
      </c>
      <c r="J91" s="20" t="str">
        <f aca="true">IF(I91="Atrasado",TODAY()-E91,"")</f>
        <v/>
      </c>
      <c r="K91" s="31" t="str">
        <f aca="false">IF(A91="","",DATE(YEAR(A91),MONTH(A91),1))</f>
        <v/>
      </c>
      <c r="L91" s="14"/>
    </row>
    <row r="92" customFormat="false" ht="15" hidden="false" customHeight="false" outlineLevel="0" collapsed="false">
      <c r="A92" s="29"/>
      <c r="B92" s="14"/>
      <c r="C92" s="19" t="str">
        <f aca="false">IF(B92="","",IFERROR(INDEX(Alunos!$J$2:$J$301,MATCH(B92,Alunos!$S$2:$S$301,0)),""))</f>
        <v/>
      </c>
      <c r="D92" s="21" t="str">
        <f aca="false">IF(B92="","",IFERROR(INDEX(Alunos!$N$2:$N$301,MATCH(B92,Alunos!$S$2:$S$301,0)),""))</f>
        <v/>
      </c>
      <c r="E92" s="30" t="str">
        <f aca="false">IF(OR(A92="",B92=""),"",DATE(YEAR(A92),MONTH(A92),MIN(IFERROR(INDEX(Alunos!$O$2:$O$301,MATCH(B92,Alunos!$S$2:$S$301,0)),10),DAY(DATE(YEAR(A92),MONTH(A92)+1,0)))))</f>
        <v/>
      </c>
      <c r="F92" s="26"/>
      <c r="G92" s="24"/>
      <c r="H92" s="14"/>
      <c r="I92" s="19" t="str">
        <f aca="true">IF(OR(A92="",B92=""),"",IF(F92&lt;&gt;"","Pago",IF(TODAY()&gt;E92,"Atrasado","Em aberto")))</f>
        <v/>
      </c>
      <c r="J92" s="20" t="str">
        <f aca="true">IF(I92="Atrasado",TODAY()-E92,"")</f>
        <v/>
      </c>
      <c r="K92" s="31" t="str">
        <f aca="false">IF(A92="","",DATE(YEAR(A92),MONTH(A92),1))</f>
        <v/>
      </c>
      <c r="L92" s="14"/>
    </row>
    <row r="93" customFormat="false" ht="15" hidden="false" customHeight="false" outlineLevel="0" collapsed="false">
      <c r="A93" s="29"/>
      <c r="B93" s="14"/>
      <c r="C93" s="19" t="str">
        <f aca="false">IF(B93="","",IFERROR(INDEX(Alunos!$J$2:$J$301,MATCH(B93,Alunos!$S$2:$S$301,0)),""))</f>
        <v/>
      </c>
      <c r="D93" s="21" t="str">
        <f aca="false">IF(B93="","",IFERROR(INDEX(Alunos!$N$2:$N$301,MATCH(B93,Alunos!$S$2:$S$301,0)),""))</f>
        <v/>
      </c>
      <c r="E93" s="30" t="str">
        <f aca="false">IF(OR(A93="",B93=""),"",DATE(YEAR(A93),MONTH(A93),MIN(IFERROR(INDEX(Alunos!$O$2:$O$301,MATCH(B93,Alunos!$S$2:$S$301,0)),10),DAY(DATE(YEAR(A93),MONTH(A93)+1,0)))))</f>
        <v/>
      </c>
      <c r="F93" s="26"/>
      <c r="G93" s="24"/>
      <c r="H93" s="14"/>
      <c r="I93" s="19" t="str">
        <f aca="true">IF(OR(A93="",B93=""),"",IF(F93&lt;&gt;"","Pago",IF(TODAY()&gt;E93,"Atrasado","Em aberto")))</f>
        <v/>
      </c>
      <c r="J93" s="20" t="str">
        <f aca="true">IF(I93="Atrasado",TODAY()-E93,"")</f>
        <v/>
      </c>
      <c r="K93" s="31" t="str">
        <f aca="false">IF(A93="","",DATE(YEAR(A93),MONTH(A93),1))</f>
        <v/>
      </c>
      <c r="L93" s="14"/>
    </row>
    <row r="94" customFormat="false" ht="15" hidden="false" customHeight="false" outlineLevel="0" collapsed="false">
      <c r="A94" s="29"/>
      <c r="B94" s="14"/>
      <c r="C94" s="19" t="str">
        <f aca="false">IF(B94="","",IFERROR(INDEX(Alunos!$J$2:$J$301,MATCH(B94,Alunos!$S$2:$S$301,0)),""))</f>
        <v/>
      </c>
      <c r="D94" s="21" t="str">
        <f aca="false">IF(B94="","",IFERROR(INDEX(Alunos!$N$2:$N$301,MATCH(B94,Alunos!$S$2:$S$301,0)),""))</f>
        <v/>
      </c>
      <c r="E94" s="30" t="str">
        <f aca="false">IF(OR(A94="",B94=""),"",DATE(YEAR(A94),MONTH(A94),MIN(IFERROR(INDEX(Alunos!$O$2:$O$301,MATCH(B94,Alunos!$S$2:$S$301,0)),10),DAY(DATE(YEAR(A94),MONTH(A94)+1,0)))))</f>
        <v/>
      </c>
      <c r="F94" s="26"/>
      <c r="G94" s="24"/>
      <c r="H94" s="14"/>
      <c r="I94" s="19" t="str">
        <f aca="true">IF(OR(A94="",B94=""),"",IF(F94&lt;&gt;"","Pago",IF(TODAY()&gt;E94,"Atrasado","Em aberto")))</f>
        <v/>
      </c>
      <c r="J94" s="20" t="str">
        <f aca="true">IF(I94="Atrasado",TODAY()-E94,"")</f>
        <v/>
      </c>
      <c r="K94" s="31" t="str">
        <f aca="false">IF(A94="","",DATE(YEAR(A94),MONTH(A94),1))</f>
        <v/>
      </c>
      <c r="L94" s="14"/>
    </row>
    <row r="95" customFormat="false" ht="15" hidden="false" customHeight="false" outlineLevel="0" collapsed="false">
      <c r="A95" s="29"/>
      <c r="B95" s="14"/>
      <c r="C95" s="19" t="str">
        <f aca="false">IF(B95="","",IFERROR(INDEX(Alunos!$J$2:$J$301,MATCH(B95,Alunos!$S$2:$S$301,0)),""))</f>
        <v/>
      </c>
      <c r="D95" s="21" t="str">
        <f aca="false">IF(B95="","",IFERROR(INDEX(Alunos!$N$2:$N$301,MATCH(B95,Alunos!$S$2:$S$301,0)),""))</f>
        <v/>
      </c>
      <c r="E95" s="30" t="str">
        <f aca="false">IF(OR(A95="",B95=""),"",DATE(YEAR(A95),MONTH(A95),MIN(IFERROR(INDEX(Alunos!$O$2:$O$301,MATCH(B95,Alunos!$S$2:$S$301,0)),10),DAY(DATE(YEAR(A95),MONTH(A95)+1,0)))))</f>
        <v/>
      </c>
      <c r="F95" s="26"/>
      <c r="G95" s="24"/>
      <c r="H95" s="14"/>
      <c r="I95" s="19" t="str">
        <f aca="true">IF(OR(A95="",B95=""),"",IF(F95&lt;&gt;"","Pago",IF(TODAY()&gt;E95,"Atrasado","Em aberto")))</f>
        <v/>
      </c>
      <c r="J95" s="20" t="str">
        <f aca="true">IF(I95="Atrasado",TODAY()-E95,"")</f>
        <v/>
      </c>
      <c r="K95" s="31" t="str">
        <f aca="false">IF(A95="","",DATE(YEAR(A95),MONTH(A95),1))</f>
        <v/>
      </c>
      <c r="L95" s="14"/>
    </row>
    <row r="96" customFormat="false" ht="15" hidden="false" customHeight="false" outlineLevel="0" collapsed="false">
      <c r="A96" s="29"/>
      <c r="B96" s="14"/>
      <c r="C96" s="19" t="str">
        <f aca="false">IF(B96="","",IFERROR(INDEX(Alunos!$J$2:$J$301,MATCH(B96,Alunos!$S$2:$S$301,0)),""))</f>
        <v/>
      </c>
      <c r="D96" s="21" t="str">
        <f aca="false">IF(B96="","",IFERROR(INDEX(Alunos!$N$2:$N$301,MATCH(B96,Alunos!$S$2:$S$301,0)),""))</f>
        <v/>
      </c>
      <c r="E96" s="30" t="str">
        <f aca="false">IF(OR(A96="",B96=""),"",DATE(YEAR(A96),MONTH(A96),MIN(IFERROR(INDEX(Alunos!$O$2:$O$301,MATCH(B96,Alunos!$S$2:$S$301,0)),10),DAY(DATE(YEAR(A96),MONTH(A96)+1,0)))))</f>
        <v/>
      </c>
      <c r="F96" s="26"/>
      <c r="G96" s="24"/>
      <c r="H96" s="14"/>
      <c r="I96" s="19" t="str">
        <f aca="true">IF(OR(A96="",B96=""),"",IF(F96&lt;&gt;"","Pago",IF(TODAY()&gt;E96,"Atrasado","Em aberto")))</f>
        <v/>
      </c>
      <c r="J96" s="20" t="str">
        <f aca="true">IF(I96="Atrasado",TODAY()-E96,"")</f>
        <v/>
      </c>
      <c r="K96" s="31" t="str">
        <f aca="false">IF(A96="","",DATE(YEAR(A96),MONTH(A96),1))</f>
        <v/>
      </c>
      <c r="L96" s="14"/>
    </row>
    <row r="97" customFormat="false" ht="15" hidden="false" customHeight="false" outlineLevel="0" collapsed="false">
      <c r="A97" s="29"/>
      <c r="B97" s="14"/>
      <c r="C97" s="19" t="str">
        <f aca="false">IF(B97="","",IFERROR(INDEX(Alunos!$J$2:$J$301,MATCH(B97,Alunos!$S$2:$S$301,0)),""))</f>
        <v/>
      </c>
      <c r="D97" s="21" t="str">
        <f aca="false">IF(B97="","",IFERROR(INDEX(Alunos!$N$2:$N$301,MATCH(B97,Alunos!$S$2:$S$301,0)),""))</f>
        <v/>
      </c>
      <c r="E97" s="30" t="str">
        <f aca="false">IF(OR(A97="",B97=""),"",DATE(YEAR(A97),MONTH(A97),MIN(IFERROR(INDEX(Alunos!$O$2:$O$301,MATCH(B97,Alunos!$S$2:$S$301,0)),10),DAY(DATE(YEAR(A97),MONTH(A97)+1,0)))))</f>
        <v/>
      </c>
      <c r="F97" s="26"/>
      <c r="G97" s="24"/>
      <c r="H97" s="14"/>
      <c r="I97" s="19" t="str">
        <f aca="true">IF(OR(A97="",B97=""),"",IF(F97&lt;&gt;"","Pago",IF(TODAY()&gt;E97,"Atrasado","Em aberto")))</f>
        <v/>
      </c>
      <c r="J97" s="20" t="str">
        <f aca="true">IF(I97="Atrasado",TODAY()-E97,"")</f>
        <v/>
      </c>
      <c r="K97" s="31" t="str">
        <f aca="false">IF(A97="","",DATE(YEAR(A97),MONTH(A97),1))</f>
        <v/>
      </c>
      <c r="L97" s="14"/>
    </row>
    <row r="98" customFormat="false" ht="15" hidden="false" customHeight="false" outlineLevel="0" collapsed="false">
      <c r="A98" s="29"/>
      <c r="B98" s="14"/>
      <c r="C98" s="19" t="str">
        <f aca="false">IF(B98="","",IFERROR(INDEX(Alunos!$J$2:$J$301,MATCH(B98,Alunos!$S$2:$S$301,0)),""))</f>
        <v/>
      </c>
      <c r="D98" s="21" t="str">
        <f aca="false">IF(B98="","",IFERROR(INDEX(Alunos!$N$2:$N$301,MATCH(B98,Alunos!$S$2:$S$301,0)),""))</f>
        <v/>
      </c>
      <c r="E98" s="30" t="str">
        <f aca="false">IF(OR(A98="",B98=""),"",DATE(YEAR(A98),MONTH(A98),MIN(IFERROR(INDEX(Alunos!$O$2:$O$301,MATCH(B98,Alunos!$S$2:$S$301,0)),10),DAY(DATE(YEAR(A98),MONTH(A98)+1,0)))))</f>
        <v/>
      </c>
      <c r="F98" s="26"/>
      <c r="G98" s="24"/>
      <c r="H98" s="14"/>
      <c r="I98" s="19" t="str">
        <f aca="true">IF(OR(A98="",B98=""),"",IF(F98&lt;&gt;"","Pago",IF(TODAY()&gt;E98,"Atrasado","Em aberto")))</f>
        <v/>
      </c>
      <c r="J98" s="20" t="str">
        <f aca="true">IF(I98="Atrasado",TODAY()-E98,"")</f>
        <v/>
      </c>
      <c r="K98" s="31" t="str">
        <f aca="false">IF(A98="","",DATE(YEAR(A98),MONTH(A98),1))</f>
        <v/>
      </c>
      <c r="L98" s="14"/>
    </row>
    <row r="99" customFormat="false" ht="15" hidden="false" customHeight="false" outlineLevel="0" collapsed="false">
      <c r="A99" s="29"/>
      <c r="B99" s="14"/>
      <c r="C99" s="19" t="str">
        <f aca="false">IF(B99="","",IFERROR(INDEX(Alunos!$J$2:$J$301,MATCH(B99,Alunos!$S$2:$S$301,0)),""))</f>
        <v/>
      </c>
      <c r="D99" s="21" t="str">
        <f aca="false">IF(B99="","",IFERROR(INDEX(Alunos!$N$2:$N$301,MATCH(B99,Alunos!$S$2:$S$301,0)),""))</f>
        <v/>
      </c>
      <c r="E99" s="30" t="str">
        <f aca="false">IF(OR(A99="",B99=""),"",DATE(YEAR(A99),MONTH(A99),MIN(IFERROR(INDEX(Alunos!$O$2:$O$301,MATCH(B99,Alunos!$S$2:$S$301,0)),10),DAY(DATE(YEAR(A99),MONTH(A99)+1,0)))))</f>
        <v/>
      </c>
      <c r="F99" s="26"/>
      <c r="G99" s="24"/>
      <c r="H99" s="14"/>
      <c r="I99" s="19" t="str">
        <f aca="true">IF(OR(A99="",B99=""),"",IF(F99&lt;&gt;"","Pago",IF(TODAY()&gt;E99,"Atrasado","Em aberto")))</f>
        <v/>
      </c>
      <c r="J99" s="20" t="str">
        <f aca="true">IF(I99="Atrasado",TODAY()-E99,"")</f>
        <v/>
      </c>
      <c r="K99" s="31" t="str">
        <f aca="false">IF(A99="","",DATE(YEAR(A99),MONTH(A99),1))</f>
        <v/>
      </c>
      <c r="L99" s="14"/>
    </row>
    <row r="100" customFormat="false" ht="15" hidden="false" customHeight="false" outlineLevel="0" collapsed="false">
      <c r="A100" s="29"/>
      <c r="B100" s="14"/>
      <c r="C100" s="19" t="str">
        <f aca="false">IF(B100="","",IFERROR(INDEX(Alunos!$J$2:$J$301,MATCH(B100,Alunos!$S$2:$S$301,0)),""))</f>
        <v/>
      </c>
      <c r="D100" s="21" t="str">
        <f aca="false">IF(B100="","",IFERROR(INDEX(Alunos!$N$2:$N$301,MATCH(B100,Alunos!$S$2:$S$301,0)),""))</f>
        <v/>
      </c>
      <c r="E100" s="30" t="str">
        <f aca="false">IF(OR(A100="",B100=""),"",DATE(YEAR(A100),MONTH(A100),MIN(IFERROR(INDEX(Alunos!$O$2:$O$301,MATCH(B100,Alunos!$S$2:$S$301,0)),10),DAY(DATE(YEAR(A100),MONTH(A100)+1,0)))))</f>
        <v/>
      </c>
      <c r="F100" s="26"/>
      <c r="G100" s="24"/>
      <c r="H100" s="14"/>
      <c r="I100" s="19" t="str">
        <f aca="true">IF(OR(A100="",B100=""),"",IF(F100&lt;&gt;"","Pago",IF(TODAY()&gt;E100,"Atrasado","Em aberto")))</f>
        <v/>
      </c>
      <c r="J100" s="20" t="str">
        <f aca="true">IF(I100="Atrasado",TODAY()-E100,"")</f>
        <v/>
      </c>
      <c r="K100" s="31" t="str">
        <f aca="false">IF(A100="","",DATE(YEAR(A100),MONTH(A100),1))</f>
        <v/>
      </c>
      <c r="L100" s="14"/>
    </row>
    <row r="101" customFormat="false" ht="15" hidden="false" customHeight="false" outlineLevel="0" collapsed="false">
      <c r="A101" s="29"/>
      <c r="B101" s="14"/>
      <c r="C101" s="19" t="str">
        <f aca="false">IF(B101="","",IFERROR(INDEX(Alunos!$J$2:$J$301,MATCH(B101,Alunos!$S$2:$S$301,0)),""))</f>
        <v/>
      </c>
      <c r="D101" s="21" t="str">
        <f aca="false">IF(B101="","",IFERROR(INDEX(Alunos!$N$2:$N$301,MATCH(B101,Alunos!$S$2:$S$301,0)),""))</f>
        <v/>
      </c>
      <c r="E101" s="30" t="str">
        <f aca="false">IF(OR(A101="",B101=""),"",DATE(YEAR(A101),MONTH(A101),MIN(IFERROR(INDEX(Alunos!$O$2:$O$301,MATCH(B101,Alunos!$S$2:$S$301,0)),10),DAY(DATE(YEAR(A101),MONTH(A101)+1,0)))))</f>
        <v/>
      </c>
      <c r="F101" s="26"/>
      <c r="G101" s="24"/>
      <c r="H101" s="14"/>
      <c r="I101" s="19" t="str">
        <f aca="true">IF(OR(A101="",B101=""),"",IF(F101&lt;&gt;"","Pago",IF(TODAY()&gt;E101,"Atrasado","Em aberto")))</f>
        <v/>
      </c>
      <c r="J101" s="20" t="str">
        <f aca="true">IF(I101="Atrasado",TODAY()-E101,"")</f>
        <v/>
      </c>
      <c r="K101" s="31" t="str">
        <f aca="false">IF(A101="","",DATE(YEAR(A101),MONTH(A101),1))</f>
        <v/>
      </c>
      <c r="L101" s="14"/>
    </row>
    <row r="102" customFormat="false" ht="15" hidden="false" customHeight="false" outlineLevel="0" collapsed="false">
      <c r="A102" s="29"/>
      <c r="B102" s="14"/>
      <c r="C102" s="19" t="str">
        <f aca="false">IF(B102="","",IFERROR(INDEX(Alunos!$J$2:$J$301,MATCH(B102,Alunos!$S$2:$S$301,0)),""))</f>
        <v/>
      </c>
      <c r="D102" s="21" t="str">
        <f aca="false">IF(B102="","",IFERROR(INDEX(Alunos!$N$2:$N$301,MATCH(B102,Alunos!$S$2:$S$301,0)),""))</f>
        <v/>
      </c>
      <c r="E102" s="30" t="str">
        <f aca="false">IF(OR(A102="",B102=""),"",DATE(YEAR(A102),MONTH(A102),MIN(IFERROR(INDEX(Alunos!$O$2:$O$301,MATCH(B102,Alunos!$S$2:$S$301,0)),10),DAY(DATE(YEAR(A102),MONTH(A102)+1,0)))))</f>
        <v/>
      </c>
      <c r="F102" s="26"/>
      <c r="G102" s="24"/>
      <c r="H102" s="14"/>
      <c r="I102" s="19" t="str">
        <f aca="true">IF(OR(A102="",B102=""),"",IF(F102&lt;&gt;"","Pago",IF(TODAY()&gt;E102,"Atrasado","Em aberto")))</f>
        <v/>
      </c>
      <c r="J102" s="20" t="str">
        <f aca="true">IF(I102="Atrasado",TODAY()-E102,"")</f>
        <v/>
      </c>
      <c r="K102" s="31" t="str">
        <f aca="false">IF(A102="","",DATE(YEAR(A102),MONTH(A102),1))</f>
        <v/>
      </c>
      <c r="L102" s="14"/>
    </row>
    <row r="103" customFormat="false" ht="15" hidden="false" customHeight="false" outlineLevel="0" collapsed="false">
      <c r="A103" s="29"/>
      <c r="B103" s="14"/>
      <c r="C103" s="19" t="str">
        <f aca="false">IF(B103="","",IFERROR(INDEX(Alunos!$J$2:$J$301,MATCH(B103,Alunos!$S$2:$S$301,0)),""))</f>
        <v/>
      </c>
      <c r="D103" s="21" t="str">
        <f aca="false">IF(B103="","",IFERROR(INDEX(Alunos!$N$2:$N$301,MATCH(B103,Alunos!$S$2:$S$301,0)),""))</f>
        <v/>
      </c>
      <c r="E103" s="30" t="str">
        <f aca="false">IF(OR(A103="",B103=""),"",DATE(YEAR(A103),MONTH(A103),MIN(IFERROR(INDEX(Alunos!$O$2:$O$301,MATCH(B103,Alunos!$S$2:$S$301,0)),10),DAY(DATE(YEAR(A103),MONTH(A103)+1,0)))))</f>
        <v/>
      </c>
      <c r="F103" s="26"/>
      <c r="G103" s="24"/>
      <c r="H103" s="14"/>
      <c r="I103" s="19" t="str">
        <f aca="true">IF(OR(A103="",B103=""),"",IF(F103&lt;&gt;"","Pago",IF(TODAY()&gt;E103,"Atrasado","Em aberto")))</f>
        <v/>
      </c>
      <c r="J103" s="20" t="str">
        <f aca="true">IF(I103="Atrasado",TODAY()-E103,"")</f>
        <v/>
      </c>
      <c r="K103" s="31" t="str">
        <f aca="false">IF(A103="","",DATE(YEAR(A103),MONTH(A103),1))</f>
        <v/>
      </c>
      <c r="L103" s="14"/>
    </row>
    <row r="104" customFormat="false" ht="15" hidden="false" customHeight="false" outlineLevel="0" collapsed="false">
      <c r="A104" s="29"/>
      <c r="B104" s="14"/>
      <c r="C104" s="19" t="str">
        <f aca="false">IF(B104="","",IFERROR(INDEX(Alunos!$J$2:$J$301,MATCH(B104,Alunos!$S$2:$S$301,0)),""))</f>
        <v/>
      </c>
      <c r="D104" s="21" t="str">
        <f aca="false">IF(B104="","",IFERROR(INDEX(Alunos!$N$2:$N$301,MATCH(B104,Alunos!$S$2:$S$301,0)),""))</f>
        <v/>
      </c>
      <c r="E104" s="30" t="str">
        <f aca="false">IF(OR(A104="",B104=""),"",DATE(YEAR(A104),MONTH(A104),MIN(IFERROR(INDEX(Alunos!$O$2:$O$301,MATCH(B104,Alunos!$S$2:$S$301,0)),10),DAY(DATE(YEAR(A104),MONTH(A104)+1,0)))))</f>
        <v/>
      </c>
      <c r="F104" s="26"/>
      <c r="G104" s="24"/>
      <c r="H104" s="14"/>
      <c r="I104" s="19" t="str">
        <f aca="true">IF(OR(A104="",B104=""),"",IF(F104&lt;&gt;"","Pago",IF(TODAY()&gt;E104,"Atrasado","Em aberto")))</f>
        <v/>
      </c>
      <c r="J104" s="20" t="str">
        <f aca="true">IF(I104="Atrasado",TODAY()-E104,"")</f>
        <v/>
      </c>
      <c r="K104" s="31" t="str">
        <f aca="false">IF(A104="","",DATE(YEAR(A104),MONTH(A104),1))</f>
        <v/>
      </c>
      <c r="L104" s="14"/>
    </row>
    <row r="105" customFormat="false" ht="15" hidden="false" customHeight="false" outlineLevel="0" collapsed="false">
      <c r="A105" s="29"/>
      <c r="B105" s="14"/>
      <c r="C105" s="19" t="str">
        <f aca="false">IF(B105="","",IFERROR(INDEX(Alunos!$J$2:$J$301,MATCH(B105,Alunos!$S$2:$S$301,0)),""))</f>
        <v/>
      </c>
      <c r="D105" s="21" t="str">
        <f aca="false">IF(B105="","",IFERROR(INDEX(Alunos!$N$2:$N$301,MATCH(B105,Alunos!$S$2:$S$301,0)),""))</f>
        <v/>
      </c>
      <c r="E105" s="30" t="str">
        <f aca="false">IF(OR(A105="",B105=""),"",DATE(YEAR(A105),MONTH(A105),MIN(IFERROR(INDEX(Alunos!$O$2:$O$301,MATCH(B105,Alunos!$S$2:$S$301,0)),10),DAY(DATE(YEAR(A105),MONTH(A105)+1,0)))))</f>
        <v/>
      </c>
      <c r="F105" s="26"/>
      <c r="G105" s="24"/>
      <c r="H105" s="14"/>
      <c r="I105" s="19" t="str">
        <f aca="true">IF(OR(A105="",B105=""),"",IF(F105&lt;&gt;"","Pago",IF(TODAY()&gt;E105,"Atrasado","Em aberto")))</f>
        <v/>
      </c>
      <c r="J105" s="20" t="str">
        <f aca="true">IF(I105="Atrasado",TODAY()-E105,"")</f>
        <v/>
      </c>
      <c r="K105" s="31" t="str">
        <f aca="false">IF(A105="","",DATE(YEAR(A105),MONTH(A105),1))</f>
        <v/>
      </c>
      <c r="L105" s="14"/>
    </row>
    <row r="106" customFormat="false" ht="15" hidden="false" customHeight="false" outlineLevel="0" collapsed="false">
      <c r="A106" s="29"/>
      <c r="B106" s="14"/>
      <c r="C106" s="19" t="str">
        <f aca="false">IF(B106="","",IFERROR(INDEX(Alunos!$J$2:$J$301,MATCH(B106,Alunos!$S$2:$S$301,0)),""))</f>
        <v/>
      </c>
      <c r="D106" s="21" t="str">
        <f aca="false">IF(B106="","",IFERROR(INDEX(Alunos!$N$2:$N$301,MATCH(B106,Alunos!$S$2:$S$301,0)),""))</f>
        <v/>
      </c>
      <c r="E106" s="30" t="str">
        <f aca="false">IF(OR(A106="",B106=""),"",DATE(YEAR(A106),MONTH(A106),MIN(IFERROR(INDEX(Alunos!$O$2:$O$301,MATCH(B106,Alunos!$S$2:$S$301,0)),10),DAY(DATE(YEAR(A106),MONTH(A106)+1,0)))))</f>
        <v/>
      </c>
      <c r="F106" s="26"/>
      <c r="G106" s="24"/>
      <c r="H106" s="14"/>
      <c r="I106" s="19" t="str">
        <f aca="true">IF(OR(A106="",B106=""),"",IF(F106&lt;&gt;"","Pago",IF(TODAY()&gt;E106,"Atrasado","Em aberto")))</f>
        <v/>
      </c>
      <c r="J106" s="20" t="str">
        <f aca="true">IF(I106="Atrasado",TODAY()-E106,"")</f>
        <v/>
      </c>
      <c r="K106" s="31" t="str">
        <f aca="false">IF(A106="","",DATE(YEAR(A106),MONTH(A106),1))</f>
        <v/>
      </c>
      <c r="L106" s="14"/>
    </row>
    <row r="107" customFormat="false" ht="15" hidden="false" customHeight="false" outlineLevel="0" collapsed="false">
      <c r="A107" s="29"/>
      <c r="B107" s="14"/>
      <c r="C107" s="19" t="str">
        <f aca="false">IF(B107="","",IFERROR(INDEX(Alunos!$J$2:$J$301,MATCH(B107,Alunos!$S$2:$S$301,0)),""))</f>
        <v/>
      </c>
      <c r="D107" s="21" t="str">
        <f aca="false">IF(B107="","",IFERROR(INDEX(Alunos!$N$2:$N$301,MATCH(B107,Alunos!$S$2:$S$301,0)),""))</f>
        <v/>
      </c>
      <c r="E107" s="30" t="str">
        <f aca="false">IF(OR(A107="",B107=""),"",DATE(YEAR(A107),MONTH(A107),MIN(IFERROR(INDEX(Alunos!$O$2:$O$301,MATCH(B107,Alunos!$S$2:$S$301,0)),10),DAY(DATE(YEAR(A107),MONTH(A107)+1,0)))))</f>
        <v/>
      </c>
      <c r="F107" s="26"/>
      <c r="G107" s="24"/>
      <c r="H107" s="14"/>
      <c r="I107" s="19" t="str">
        <f aca="true">IF(OR(A107="",B107=""),"",IF(F107&lt;&gt;"","Pago",IF(TODAY()&gt;E107,"Atrasado","Em aberto")))</f>
        <v/>
      </c>
      <c r="J107" s="20" t="str">
        <f aca="true">IF(I107="Atrasado",TODAY()-E107,"")</f>
        <v/>
      </c>
      <c r="K107" s="31" t="str">
        <f aca="false">IF(A107="","",DATE(YEAR(A107),MONTH(A107),1))</f>
        <v/>
      </c>
      <c r="L107" s="14"/>
    </row>
    <row r="108" customFormat="false" ht="15" hidden="false" customHeight="false" outlineLevel="0" collapsed="false">
      <c r="A108" s="29"/>
      <c r="B108" s="14"/>
      <c r="C108" s="19" t="str">
        <f aca="false">IF(B108="","",IFERROR(INDEX(Alunos!$J$2:$J$301,MATCH(B108,Alunos!$S$2:$S$301,0)),""))</f>
        <v/>
      </c>
      <c r="D108" s="21" t="str">
        <f aca="false">IF(B108="","",IFERROR(INDEX(Alunos!$N$2:$N$301,MATCH(B108,Alunos!$S$2:$S$301,0)),""))</f>
        <v/>
      </c>
      <c r="E108" s="30" t="str">
        <f aca="false">IF(OR(A108="",B108=""),"",DATE(YEAR(A108),MONTH(A108),MIN(IFERROR(INDEX(Alunos!$O$2:$O$301,MATCH(B108,Alunos!$S$2:$S$301,0)),10),DAY(DATE(YEAR(A108),MONTH(A108)+1,0)))))</f>
        <v/>
      </c>
      <c r="F108" s="26"/>
      <c r="G108" s="24"/>
      <c r="H108" s="14"/>
      <c r="I108" s="19" t="str">
        <f aca="true">IF(OR(A108="",B108=""),"",IF(F108&lt;&gt;"","Pago",IF(TODAY()&gt;E108,"Atrasado","Em aberto")))</f>
        <v/>
      </c>
      <c r="J108" s="20" t="str">
        <f aca="true">IF(I108="Atrasado",TODAY()-E108,"")</f>
        <v/>
      </c>
      <c r="K108" s="31" t="str">
        <f aca="false">IF(A108="","",DATE(YEAR(A108),MONTH(A108),1))</f>
        <v/>
      </c>
      <c r="L108" s="14"/>
    </row>
    <row r="109" customFormat="false" ht="15" hidden="false" customHeight="false" outlineLevel="0" collapsed="false">
      <c r="A109" s="29"/>
      <c r="B109" s="14"/>
      <c r="C109" s="19" t="str">
        <f aca="false">IF(B109="","",IFERROR(INDEX(Alunos!$J$2:$J$301,MATCH(B109,Alunos!$S$2:$S$301,0)),""))</f>
        <v/>
      </c>
      <c r="D109" s="21" t="str">
        <f aca="false">IF(B109="","",IFERROR(INDEX(Alunos!$N$2:$N$301,MATCH(B109,Alunos!$S$2:$S$301,0)),""))</f>
        <v/>
      </c>
      <c r="E109" s="30" t="str">
        <f aca="false">IF(OR(A109="",B109=""),"",DATE(YEAR(A109),MONTH(A109),MIN(IFERROR(INDEX(Alunos!$O$2:$O$301,MATCH(B109,Alunos!$S$2:$S$301,0)),10),DAY(DATE(YEAR(A109),MONTH(A109)+1,0)))))</f>
        <v/>
      </c>
      <c r="F109" s="26"/>
      <c r="G109" s="24"/>
      <c r="H109" s="14"/>
      <c r="I109" s="19" t="str">
        <f aca="true">IF(OR(A109="",B109=""),"",IF(F109&lt;&gt;"","Pago",IF(TODAY()&gt;E109,"Atrasado","Em aberto")))</f>
        <v/>
      </c>
      <c r="J109" s="20" t="str">
        <f aca="true">IF(I109="Atrasado",TODAY()-E109,"")</f>
        <v/>
      </c>
      <c r="K109" s="31" t="str">
        <f aca="false">IF(A109="","",DATE(YEAR(A109),MONTH(A109),1))</f>
        <v/>
      </c>
      <c r="L109" s="14"/>
    </row>
    <row r="110" customFormat="false" ht="15" hidden="false" customHeight="false" outlineLevel="0" collapsed="false">
      <c r="A110" s="29"/>
      <c r="B110" s="14"/>
      <c r="C110" s="19" t="str">
        <f aca="false">IF(B110="","",IFERROR(INDEX(Alunos!$J$2:$J$301,MATCH(B110,Alunos!$S$2:$S$301,0)),""))</f>
        <v/>
      </c>
      <c r="D110" s="21" t="str">
        <f aca="false">IF(B110="","",IFERROR(INDEX(Alunos!$N$2:$N$301,MATCH(B110,Alunos!$S$2:$S$301,0)),""))</f>
        <v/>
      </c>
      <c r="E110" s="30" t="str">
        <f aca="false">IF(OR(A110="",B110=""),"",DATE(YEAR(A110),MONTH(A110),MIN(IFERROR(INDEX(Alunos!$O$2:$O$301,MATCH(B110,Alunos!$S$2:$S$301,0)),10),DAY(DATE(YEAR(A110),MONTH(A110)+1,0)))))</f>
        <v/>
      </c>
      <c r="F110" s="26"/>
      <c r="G110" s="24"/>
      <c r="H110" s="14"/>
      <c r="I110" s="19" t="str">
        <f aca="true">IF(OR(A110="",B110=""),"",IF(F110&lt;&gt;"","Pago",IF(TODAY()&gt;E110,"Atrasado","Em aberto")))</f>
        <v/>
      </c>
      <c r="J110" s="20" t="str">
        <f aca="true">IF(I110="Atrasado",TODAY()-E110,"")</f>
        <v/>
      </c>
      <c r="K110" s="31" t="str">
        <f aca="false">IF(A110="","",DATE(YEAR(A110),MONTH(A110),1))</f>
        <v/>
      </c>
      <c r="L110" s="14"/>
    </row>
    <row r="111" customFormat="false" ht="15" hidden="false" customHeight="false" outlineLevel="0" collapsed="false">
      <c r="A111" s="29"/>
      <c r="B111" s="14"/>
      <c r="C111" s="19" t="str">
        <f aca="false">IF(B111="","",IFERROR(INDEX(Alunos!$J$2:$J$301,MATCH(B111,Alunos!$S$2:$S$301,0)),""))</f>
        <v/>
      </c>
      <c r="D111" s="21" t="str">
        <f aca="false">IF(B111="","",IFERROR(INDEX(Alunos!$N$2:$N$301,MATCH(B111,Alunos!$S$2:$S$301,0)),""))</f>
        <v/>
      </c>
      <c r="E111" s="30" t="str">
        <f aca="false">IF(OR(A111="",B111=""),"",DATE(YEAR(A111),MONTH(A111),MIN(IFERROR(INDEX(Alunos!$O$2:$O$301,MATCH(B111,Alunos!$S$2:$S$301,0)),10),DAY(DATE(YEAR(A111),MONTH(A111)+1,0)))))</f>
        <v/>
      </c>
      <c r="F111" s="26"/>
      <c r="G111" s="24"/>
      <c r="H111" s="14"/>
      <c r="I111" s="19" t="str">
        <f aca="true">IF(OR(A111="",B111=""),"",IF(F111&lt;&gt;"","Pago",IF(TODAY()&gt;E111,"Atrasado","Em aberto")))</f>
        <v/>
      </c>
      <c r="J111" s="20" t="str">
        <f aca="true">IF(I111="Atrasado",TODAY()-E111,"")</f>
        <v/>
      </c>
      <c r="K111" s="31" t="str">
        <f aca="false">IF(A111="","",DATE(YEAR(A111),MONTH(A111),1))</f>
        <v/>
      </c>
      <c r="L111" s="14"/>
    </row>
    <row r="112" customFormat="false" ht="15" hidden="false" customHeight="false" outlineLevel="0" collapsed="false">
      <c r="A112" s="29"/>
      <c r="B112" s="14"/>
      <c r="C112" s="19" t="str">
        <f aca="false">IF(B112="","",IFERROR(INDEX(Alunos!$J$2:$J$301,MATCH(B112,Alunos!$S$2:$S$301,0)),""))</f>
        <v/>
      </c>
      <c r="D112" s="21" t="str">
        <f aca="false">IF(B112="","",IFERROR(INDEX(Alunos!$N$2:$N$301,MATCH(B112,Alunos!$S$2:$S$301,0)),""))</f>
        <v/>
      </c>
      <c r="E112" s="30" t="str">
        <f aca="false">IF(OR(A112="",B112=""),"",DATE(YEAR(A112),MONTH(A112),MIN(IFERROR(INDEX(Alunos!$O$2:$O$301,MATCH(B112,Alunos!$S$2:$S$301,0)),10),DAY(DATE(YEAR(A112),MONTH(A112)+1,0)))))</f>
        <v/>
      </c>
      <c r="F112" s="26"/>
      <c r="G112" s="24"/>
      <c r="H112" s="14"/>
      <c r="I112" s="19" t="str">
        <f aca="true">IF(OR(A112="",B112=""),"",IF(F112&lt;&gt;"","Pago",IF(TODAY()&gt;E112,"Atrasado","Em aberto")))</f>
        <v/>
      </c>
      <c r="J112" s="20" t="str">
        <f aca="true">IF(I112="Atrasado",TODAY()-E112,"")</f>
        <v/>
      </c>
      <c r="K112" s="31" t="str">
        <f aca="false">IF(A112="","",DATE(YEAR(A112),MONTH(A112),1))</f>
        <v/>
      </c>
      <c r="L112" s="14"/>
    </row>
    <row r="113" customFormat="false" ht="15" hidden="false" customHeight="false" outlineLevel="0" collapsed="false">
      <c r="A113" s="29"/>
      <c r="B113" s="14"/>
      <c r="C113" s="19" t="str">
        <f aca="false">IF(B113="","",IFERROR(INDEX(Alunos!$J$2:$J$301,MATCH(B113,Alunos!$S$2:$S$301,0)),""))</f>
        <v/>
      </c>
      <c r="D113" s="21" t="str">
        <f aca="false">IF(B113="","",IFERROR(INDEX(Alunos!$N$2:$N$301,MATCH(B113,Alunos!$S$2:$S$301,0)),""))</f>
        <v/>
      </c>
      <c r="E113" s="30" t="str">
        <f aca="false">IF(OR(A113="",B113=""),"",DATE(YEAR(A113),MONTH(A113),MIN(IFERROR(INDEX(Alunos!$O$2:$O$301,MATCH(B113,Alunos!$S$2:$S$301,0)),10),DAY(DATE(YEAR(A113),MONTH(A113)+1,0)))))</f>
        <v/>
      </c>
      <c r="F113" s="26"/>
      <c r="G113" s="24"/>
      <c r="H113" s="14"/>
      <c r="I113" s="19" t="str">
        <f aca="true">IF(OR(A113="",B113=""),"",IF(F113&lt;&gt;"","Pago",IF(TODAY()&gt;E113,"Atrasado","Em aberto")))</f>
        <v/>
      </c>
      <c r="J113" s="20" t="str">
        <f aca="true">IF(I113="Atrasado",TODAY()-E113,"")</f>
        <v/>
      </c>
      <c r="K113" s="31" t="str">
        <f aca="false">IF(A113="","",DATE(YEAR(A113),MONTH(A113),1))</f>
        <v/>
      </c>
      <c r="L113" s="14"/>
    </row>
    <row r="114" customFormat="false" ht="15" hidden="false" customHeight="false" outlineLevel="0" collapsed="false">
      <c r="A114" s="29"/>
      <c r="B114" s="14"/>
      <c r="C114" s="19" t="str">
        <f aca="false">IF(B114="","",IFERROR(INDEX(Alunos!$J$2:$J$301,MATCH(B114,Alunos!$S$2:$S$301,0)),""))</f>
        <v/>
      </c>
      <c r="D114" s="21" t="str">
        <f aca="false">IF(B114="","",IFERROR(INDEX(Alunos!$N$2:$N$301,MATCH(B114,Alunos!$S$2:$S$301,0)),""))</f>
        <v/>
      </c>
      <c r="E114" s="30" t="str">
        <f aca="false">IF(OR(A114="",B114=""),"",DATE(YEAR(A114),MONTH(A114),MIN(IFERROR(INDEX(Alunos!$O$2:$O$301,MATCH(B114,Alunos!$S$2:$S$301,0)),10),DAY(DATE(YEAR(A114),MONTH(A114)+1,0)))))</f>
        <v/>
      </c>
      <c r="F114" s="26"/>
      <c r="G114" s="24"/>
      <c r="H114" s="14"/>
      <c r="I114" s="19" t="str">
        <f aca="true">IF(OR(A114="",B114=""),"",IF(F114&lt;&gt;"","Pago",IF(TODAY()&gt;E114,"Atrasado","Em aberto")))</f>
        <v/>
      </c>
      <c r="J114" s="20" t="str">
        <f aca="true">IF(I114="Atrasado",TODAY()-E114,"")</f>
        <v/>
      </c>
      <c r="K114" s="31" t="str">
        <f aca="false">IF(A114="","",DATE(YEAR(A114),MONTH(A114),1))</f>
        <v/>
      </c>
      <c r="L114" s="14"/>
    </row>
    <row r="115" customFormat="false" ht="15" hidden="false" customHeight="false" outlineLevel="0" collapsed="false">
      <c r="A115" s="29"/>
      <c r="B115" s="14"/>
      <c r="C115" s="19" t="str">
        <f aca="false">IF(B115="","",IFERROR(INDEX(Alunos!$J$2:$J$301,MATCH(B115,Alunos!$S$2:$S$301,0)),""))</f>
        <v/>
      </c>
      <c r="D115" s="21" t="str">
        <f aca="false">IF(B115="","",IFERROR(INDEX(Alunos!$N$2:$N$301,MATCH(B115,Alunos!$S$2:$S$301,0)),""))</f>
        <v/>
      </c>
      <c r="E115" s="30" t="str">
        <f aca="false">IF(OR(A115="",B115=""),"",DATE(YEAR(A115),MONTH(A115),MIN(IFERROR(INDEX(Alunos!$O$2:$O$301,MATCH(B115,Alunos!$S$2:$S$301,0)),10),DAY(DATE(YEAR(A115),MONTH(A115)+1,0)))))</f>
        <v/>
      </c>
      <c r="F115" s="26"/>
      <c r="G115" s="24"/>
      <c r="H115" s="14"/>
      <c r="I115" s="19" t="str">
        <f aca="true">IF(OR(A115="",B115=""),"",IF(F115&lt;&gt;"","Pago",IF(TODAY()&gt;E115,"Atrasado","Em aberto")))</f>
        <v/>
      </c>
      <c r="J115" s="20" t="str">
        <f aca="true">IF(I115="Atrasado",TODAY()-E115,"")</f>
        <v/>
      </c>
      <c r="K115" s="31" t="str">
        <f aca="false">IF(A115="","",DATE(YEAR(A115),MONTH(A115),1))</f>
        <v/>
      </c>
      <c r="L115" s="14"/>
    </row>
    <row r="116" customFormat="false" ht="15" hidden="false" customHeight="false" outlineLevel="0" collapsed="false">
      <c r="A116" s="29"/>
      <c r="B116" s="14"/>
      <c r="C116" s="19" t="str">
        <f aca="false">IF(B116="","",IFERROR(INDEX(Alunos!$J$2:$J$301,MATCH(B116,Alunos!$S$2:$S$301,0)),""))</f>
        <v/>
      </c>
      <c r="D116" s="21" t="str">
        <f aca="false">IF(B116="","",IFERROR(INDEX(Alunos!$N$2:$N$301,MATCH(B116,Alunos!$S$2:$S$301,0)),""))</f>
        <v/>
      </c>
      <c r="E116" s="30" t="str">
        <f aca="false">IF(OR(A116="",B116=""),"",DATE(YEAR(A116),MONTH(A116),MIN(IFERROR(INDEX(Alunos!$O$2:$O$301,MATCH(B116,Alunos!$S$2:$S$301,0)),10),DAY(DATE(YEAR(A116),MONTH(A116)+1,0)))))</f>
        <v/>
      </c>
      <c r="F116" s="26"/>
      <c r="G116" s="24"/>
      <c r="H116" s="14"/>
      <c r="I116" s="19" t="str">
        <f aca="true">IF(OR(A116="",B116=""),"",IF(F116&lt;&gt;"","Pago",IF(TODAY()&gt;E116,"Atrasado","Em aberto")))</f>
        <v/>
      </c>
      <c r="J116" s="20" t="str">
        <f aca="true">IF(I116="Atrasado",TODAY()-E116,"")</f>
        <v/>
      </c>
      <c r="K116" s="31" t="str">
        <f aca="false">IF(A116="","",DATE(YEAR(A116),MONTH(A116),1))</f>
        <v/>
      </c>
      <c r="L116" s="14"/>
    </row>
    <row r="117" customFormat="false" ht="15" hidden="false" customHeight="false" outlineLevel="0" collapsed="false">
      <c r="A117" s="29"/>
      <c r="B117" s="14"/>
      <c r="C117" s="19" t="str">
        <f aca="false">IF(B117="","",IFERROR(INDEX(Alunos!$J$2:$J$301,MATCH(B117,Alunos!$S$2:$S$301,0)),""))</f>
        <v/>
      </c>
      <c r="D117" s="21" t="str">
        <f aca="false">IF(B117="","",IFERROR(INDEX(Alunos!$N$2:$N$301,MATCH(B117,Alunos!$S$2:$S$301,0)),""))</f>
        <v/>
      </c>
      <c r="E117" s="30" t="str">
        <f aca="false">IF(OR(A117="",B117=""),"",DATE(YEAR(A117),MONTH(A117),MIN(IFERROR(INDEX(Alunos!$O$2:$O$301,MATCH(B117,Alunos!$S$2:$S$301,0)),10),DAY(DATE(YEAR(A117),MONTH(A117)+1,0)))))</f>
        <v/>
      </c>
      <c r="F117" s="26"/>
      <c r="G117" s="24"/>
      <c r="H117" s="14"/>
      <c r="I117" s="19" t="str">
        <f aca="true">IF(OR(A117="",B117=""),"",IF(F117&lt;&gt;"","Pago",IF(TODAY()&gt;E117,"Atrasado","Em aberto")))</f>
        <v/>
      </c>
      <c r="J117" s="20" t="str">
        <f aca="true">IF(I117="Atrasado",TODAY()-E117,"")</f>
        <v/>
      </c>
      <c r="K117" s="31" t="str">
        <f aca="false">IF(A117="","",DATE(YEAR(A117),MONTH(A117),1))</f>
        <v/>
      </c>
      <c r="L117" s="14"/>
    </row>
    <row r="118" customFormat="false" ht="15" hidden="false" customHeight="false" outlineLevel="0" collapsed="false">
      <c r="A118" s="29"/>
      <c r="B118" s="14"/>
      <c r="C118" s="19" t="str">
        <f aca="false">IF(B118="","",IFERROR(INDEX(Alunos!$J$2:$J$301,MATCH(B118,Alunos!$S$2:$S$301,0)),""))</f>
        <v/>
      </c>
      <c r="D118" s="21" t="str">
        <f aca="false">IF(B118="","",IFERROR(INDEX(Alunos!$N$2:$N$301,MATCH(B118,Alunos!$S$2:$S$301,0)),""))</f>
        <v/>
      </c>
      <c r="E118" s="30" t="str">
        <f aca="false">IF(OR(A118="",B118=""),"",DATE(YEAR(A118),MONTH(A118),MIN(IFERROR(INDEX(Alunos!$O$2:$O$301,MATCH(B118,Alunos!$S$2:$S$301,0)),10),DAY(DATE(YEAR(A118),MONTH(A118)+1,0)))))</f>
        <v/>
      </c>
      <c r="F118" s="26"/>
      <c r="G118" s="24"/>
      <c r="H118" s="14"/>
      <c r="I118" s="19" t="str">
        <f aca="true">IF(OR(A118="",B118=""),"",IF(F118&lt;&gt;"","Pago",IF(TODAY()&gt;E118,"Atrasado","Em aberto")))</f>
        <v/>
      </c>
      <c r="J118" s="20" t="str">
        <f aca="true">IF(I118="Atrasado",TODAY()-E118,"")</f>
        <v/>
      </c>
      <c r="K118" s="31" t="str">
        <f aca="false">IF(A118="","",DATE(YEAR(A118),MONTH(A118),1))</f>
        <v/>
      </c>
      <c r="L118" s="14"/>
    </row>
    <row r="119" customFormat="false" ht="15" hidden="false" customHeight="false" outlineLevel="0" collapsed="false">
      <c r="A119" s="29"/>
      <c r="B119" s="14"/>
      <c r="C119" s="19" t="str">
        <f aca="false">IF(B119="","",IFERROR(INDEX(Alunos!$J$2:$J$301,MATCH(B119,Alunos!$S$2:$S$301,0)),""))</f>
        <v/>
      </c>
      <c r="D119" s="21" t="str">
        <f aca="false">IF(B119="","",IFERROR(INDEX(Alunos!$N$2:$N$301,MATCH(B119,Alunos!$S$2:$S$301,0)),""))</f>
        <v/>
      </c>
      <c r="E119" s="30" t="str">
        <f aca="false">IF(OR(A119="",B119=""),"",DATE(YEAR(A119),MONTH(A119),MIN(IFERROR(INDEX(Alunos!$O$2:$O$301,MATCH(B119,Alunos!$S$2:$S$301,0)),10),DAY(DATE(YEAR(A119),MONTH(A119)+1,0)))))</f>
        <v/>
      </c>
      <c r="F119" s="26"/>
      <c r="G119" s="24"/>
      <c r="H119" s="14"/>
      <c r="I119" s="19" t="str">
        <f aca="true">IF(OR(A119="",B119=""),"",IF(F119&lt;&gt;"","Pago",IF(TODAY()&gt;E119,"Atrasado","Em aberto")))</f>
        <v/>
      </c>
      <c r="J119" s="20" t="str">
        <f aca="true">IF(I119="Atrasado",TODAY()-E119,"")</f>
        <v/>
      </c>
      <c r="K119" s="31" t="str">
        <f aca="false">IF(A119="","",DATE(YEAR(A119),MONTH(A119),1))</f>
        <v/>
      </c>
      <c r="L119" s="14"/>
    </row>
    <row r="120" customFormat="false" ht="15" hidden="false" customHeight="false" outlineLevel="0" collapsed="false">
      <c r="A120" s="29"/>
      <c r="B120" s="14"/>
      <c r="C120" s="19" t="str">
        <f aca="false">IF(B120="","",IFERROR(INDEX(Alunos!$J$2:$J$301,MATCH(B120,Alunos!$S$2:$S$301,0)),""))</f>
        <v/>
      </c>
      <c r="D120" s="21" t="str">
        <f aca="false">IF(B120="","",IFERROR(INDEX(Alunos!$N$2:$N$301,MATCH(B120,Alunos!$S$2:$S$301,0)),""))</f>
        <v/>
      </c>
      <c r="E120" s="30" t="str">
        <f aca="false">IF(OR(A120="",B120=""),"",DATE(YEAR(A120),MONTH(A120),MIN(IFERROR(INDEX(Alunos!$O$2:$O$301,MATCH(B120,Alunos!$S$2:$S$301,0)),10),DAY(DATE(YEAR(A120),MONTH(A120)+1,0)))))</f>
        <v/>
      </c>
      <c r="F120" s="26"/>
      <c r="G120" s="24"/>
      <c r="H120" s="14"/>
      <c r="I120" s="19" t="str">
        <f aca="true">IF(OR(A120="",B120=""),"",IF(F120&lt;&gt;"","Pago",IF(TODAY()&gt;E120,"Atrasado","Em aberto")))</f>
        <v/>
      </c>
      <c r="J120" s="20" t="str">
        <f aca="true">IF(I120="Atrasado",TODAY()-E120,"")</f>
        <v/>
      </c>
      <c r="K120" s="31" t="str">
        <f aca="false">IF(A120="","",DATE(YEAR(A120),MONTH(A120),1))</f>
        <v/>
      </c>
      <c r="L120" s="14"/>
    </row>
    <row r="121" customFormat="false" ht="15" hidden="false" customHeight="false" outlineLevel="0" collapsed="false">
      <c r="A121" s="29"/>
      <c r="B121" s="14"/>
      <c r="C121" s="19" t="str">
        <f aca="false">IF(B121="","",IFERROR(INDEX(Alunos!$J$2:$J$301,MATCH(B121,Alunos!$S$2:$S$301,0)),""))</f>
        <v/>
      </c>
      <c r="D121" s="21" t="str">
        <f aca="false">IF(B121="","",IFERROR(INDEX(Alunos!$N$2:$N$301,MATCH(B121,Alunos!$S$2:$S$301,0)),""))</f>
        <v/>
      </c>
      <c r="E121" s="30" t="str">
        <f aca="false">IF(OR(A121="",B121=""),"",DATE(YEAR(A121),MONTH(A121),MIN(IFERROR(INDEX(Alunos!$O$2:$O$301,MATCH(B121,Alunos!$S$2:$S$301,0)),10),DAY(DATE(YEAR(A121),MONTH(A121)+1,0)))))</f>
        <v/>
      </c>
      <c r="F121" s="26"/>
      <c r="G121" s="24"/>
      <c r="H121" s="14"/>
      <c r="I121" s="19" t="str">
        <f aca="true">IF(OR(A121="",B121=""),"",IF(F121&lt;&gt;"","Pago",IF(TODAY()&gt;E121,"Atrasado","Em aberto")))</f>
        <v/>
      </c>
      <c r="J121" s="20" t="str">
        <f aca="true">IF(I121="Atrasado",TODAY()-E121,"")</f>
        <v/>
      </c>
      <c r="K121" s="31" t="str">
        <f aca="false">IF(A121="","",DATE(YEAR(A121),MONTH(A121),1))</f>
        <v/>
      </c>
      <c r="L121" s="14"/>
    </row>
    <row r="122" customFormat="false" ht="15" hidden="false" customHeight="false" outlineLevel="0" collapsed="false">
      <c r="A122" s="29"/>
      <c r="B122" s="14"/>
      <c r="C122" s="19" t="str">
        <f aca="false">IF(B122="","",IFERROR(INDEX(Alunos!$J$2:$J$301,MATCH(B122,Alunos!$S$2:$S$301,0)),""))</f>
        <v/>
      </c>
      <c r="D122" s="21" t="str">
        <f aca="false">IF(B122="","",IFERROR(INDEX(Alunos!$N$2:$N$301,MATCH(B122,Alunos!$S$2:$S$301,0)),""))</f>
        <v/>
      </c>
      <c r="E122" s="30" t="str">
        <f aca="false">IF(OR(A122="",B122=""),"",DATE(YEAR(A122),MONTH(A122),MIN(IFERROR(INDEX(Alunos!$O$2:$O$301,MATCH(B122,Alunos!$S$2:$S$301,0)),10),DAY(DATE(YEAR(A122),MONTH(A122)+1,0)))))</f>
        <v/>
      </c>
      <c r="F122" s="26"/>
      <c r="G122" s="24"/>
      <c r="H122" s="14"/>
      <c r="I122" s="19" t="str">
        <f aca="true">IF(OR(A122="",B122=""),"",IF(F122&lt;&gt;"","Pago",IF(TODAY()&gt;E122,"Atrasado","Em aberto")))</f>
        <v/>
      </c>
      <c r="J122" s="20" t="str">
        <f aca="true">IF(I122="Atrasado",TODAY()-E122,"")</f>
        <v/>
      </c>
      <c r="K122" s="31" t="str">
        <f aca="false">IF(A122="","",DATE(YEAR(A122),MONTH(A122),1))</f>
        <v/>
      </c>
      <c r="L122" s="14"/>
    </row>
    <row r="123" customFormat="false" ht="15" hidden="false" customHeight="false" outlineLevel="0" collapsed="false">
      <c r="A123" s="29"/>
      <c r="B123" s="14"/>
      <c r="C123" s="19" t="str">
        <f aca="false">IF(B123="","",IFERROR(INDEX(Alunos!$J$2:$J$301,MATCH(B123,Alunos!$S$2:$S$301,0)),""))</f>
        <v/>
      </c>
      <c r="D123" s="21" t="str">
        <f aca="false">IF(B123="","",IFERROR(INDEX(Alunos!$N$2:$N$301,MATCH(B123,Alunos!$S$2:$S$301,0)),""))</f>
        <v/>
      </c>
      <c r="E123" s="30" t="str">
        <f aca="false">IF(OR(A123="",B123=""),"",DATE(YEAR(A123),MONTH(A123),MIN(IFERROR(INDEX(Alunos!$O$2:$O$301,MATCH(B123,Alunos!$S$2:$S$301,0)),10),DAY(DATE(YEAR(A123),MONTH(A123)+1,0)))))</f>
        <v/>
      </c>
      <c r="F123" s="26"/>
      <c r="G123" s="24"/>
      <c r="H123" s="14"/>
      <c r="I123" s="19" t="str">
        <f aca="true">IF(OR(A123="",B123=""),"",IF(F123&lt;&gt;"","Pago",IF(TODAY()&gt;E123,"Atrasado","Em aberto")))</f>
        <v/>
      </c>
      <c r="J123" s="20" t="str">
        <f aca="true">IF(I123="Atrasado",TODAY()-E123,"")</f>
        <v/>
      </c>
      <c r="K123" s="31" t="str">
        <f aca="false">IF(A123="","",DATE(YEAR(A123),MONTH(A123),1))</f>
        <v/>
      </c>
      <c r="L123" s="14"/>
    </row>
    <row r="124" customFormat="false" ht="15" hidden="false" customHeight="false" outlineLevel="0" collapsed="false">
      <c r="A124" s="29"/>
      <c r="B124" s="14"/>
      <c r="C124" s="19" t="str">
        <f aca="false">IF(B124="","",IFERROR(INDEX(Alunos!$J$2:$J$301,MATCH(B124,Alunos!$S$2:$S$301,0)),""))</f>
        <v/>
      </c>
      <c r="D124" s="21" t="str">
        <f aca="false">IF(B124="","",IFERROR(INDEX(Alunos!$N$2:$N$301,MATCH(B124,Alunos!$S$2:$S$301,0)),""))</f>
        <v/>
      </c>
      <c r="E124" s="30" t="str">
        <f aca="false">IF(OR(A124="",B124=""),"",DATE(YEAR(A124),MONTH(A124),MIN(IFERROR(INDEX(Alunos!$O$2:$O$301,MATCH(B124,Alunos!$S$2:$S$301,0)),10),DAY(DATE(YEAR(A124),MONTH(A124)+1,0)))))</f>
        <v/>
      </c>
      <c r="F124" s="26"/>
      <c r="G124" s="24"/>
      <c r="H124" s="14"/>
      <c r="I124" s="19" t="str">
        <f aca="true">IF(OR(A124="",B124=""),"",IF(F124&lt;&gt;"","Pago",IF(TODAY()&gt;E124,"Atrasado","Em aberto")))</f>
        <v/>
      </c>
      <c r="J124" s="20" t="str">
        <f aca="true">IF(I124="Atrasado",TODAY()-E124,"")</f>
        <v/>
      </c>
      <c r="K124" s="31" t="str">
        <f aca="false">IF(A124="","",DATE(YEAR(A124),MONTH(A124),1))</f>
        <v/>
      </c>
      <c r="L124" s="14"/>
    </row>
    <row r="125" customFormat="false" ht="15" hidden="false" customHeight="false" outlineLevel="0" collapsed="false">
      <c r="A125" s="29"/>
      <c r="B125" s="14"/>
      <c r="C125" s="19" t="str">
        <f aca="false">IF(B125="","",IFERROR(INDEX(Alunos!$J$2:$J$301,MATCH(B125,Alunos!$S$2:$S$301,0)),""))</f>
        <v/>
      </c>
      <c r="D125" s="21" t="str">
        <f aca="false">IF(B125="","",IFERROR(INDEX(Alunos!$N$2:$N$301,MATCH(B125,Alunos!$S$2:$S$301,0)),""))</f>
        <v/>
      </c>
      <c r="E125" s="30" t="str">
        <f aca="false">IF(OR(A125="",B125=""),"",DATE(YEAR(A125),MONTH(A125),MIN(IFERROR(INDEX(Alunos!$O$2:$O$301,MATCH(B125,Alunos!$S$2:$S$301,0)),10),DAY(DATE(YEAR(A125),MONTH(A125)+1,0)))))</f>
        <v/>
      </c>
      <c r="F125" s="26"/>
      <c r="G125" s="24"/>
      <c r="H125" s="14"/>
      <c r="I125" s="19" t="str">
        <f aca="true">IF(OR(A125="",B125=""),"",IF(F125&lt;&gt;"","Pago",IF(TODAY()&gt;E125,"Atrasado","Em aberto")))</f>
        <v/>
      </c>
      <c r="J125" s="20" t="str">
        <f aca="true">IF(I125="Atrasado",TODAY()-E125,"")</f>
        <v/>
      </c>
      <c r="K125" s="31" t="str">
        <f aca="false">IF(A125="","",DATE(YEAR(A125),MONTH(A125),1))</f>
        <v/>
      </c>
      <c r="L125" s="14"/>
    </row>
    <row r="126" customFormat="false" ht="15" hidden="false" customHeight="false" outlineLevel="0" collapsed="false">
      <c r="A126" s="29"/>
      <c r="B126" s="14"/>
      <c r="C126" s="19" t="str">
        <f aca="false">IF(B126="","",IFERROR(INDEX(Alunos!$J$2:$J$301,MATCH(B126,Alunos!$S$2:$S$301,0)),""))</f>
        <v/>
      </c>
      <c r="D126" s="21" t="str">
        <f aca="false">IF(B126="","",IFERROR(INDEX(Alunos!$N$2:$N$301,MATCH(B126,Alunos!$S$2:$S$301,0)),""))</f>
        <v/>
      </c>
      <c r="E126" s="30" t="str">
        <f aca="false">IF(OR(A126="",B126=""),"",DATE(YEAR(A126),MONTH(A126),MIN(IFERROR(INDEX(Alunos!$O$2:$O$301,MATCH(B126,Alunos!$S$2:$S$301,0)),10),DAY(DATE(YEAR(A126),MONTH(A126)+1,0)))))</f>
        <v/>
      </c>
      <c r="F126" s="26"/>
      <c r="G126" s="24"/>
      <c r="H126" s="14"/>
      <c r="I126" s="19" t="str">
        <f aca="true">IF(OR(A126="",B126=""),"",IF(F126&lt;&gt;"","Pago",IF(TODAY()&gt;E126,"Atrasado","Em aberto")))</f>
        <v/>
      </c>
      <c r="J126" s="20" t="str">
        <f aca="true">IF(I126="Atrasado",TODAY()-E126,"")</f>
        <v/>
      </c>
      <c r="K126" s="31" t="str">
        <f aca="false">IF(A126="","",DATE(YEAR(A126),MONTH(A126),1))</f>
        <v/>
      </c>
      <c r="L126" s="14"/>
    </row>
    <row r="127" customFormat="false" ht="15" hidden="false" customHeight="false" outlineLevel="0" collapsed="false">
      <c r="A127" s="29"/>
      <c r="B127" s="14"/>
      <c r="C127" s="19" t="str">
        <f aca="false">IF(B127="","",IFERROR(INDEX(Alunos!$J$2:$J$301,MATCH(B127,Alunos!$S$2:$S$301,0)),""))</f>
        <v/>
      </c>
      <c r="D127" s="21" t="str">
        <f aca="false">IF(B127="","",IFERROR(INDEX(Alunos!$N$2:$N$301,MATCH(B127,Alunos!$S$2:$S$301,0)),""))</f>
        <v/>
      </c>
      <c r="E127" s="30" t="str">
        <f aca="false">IF(OR(A127="",B127=""),"",DATE(YEAR(A127),MONTH(A127),MIN(IFERROR(INDEX(Alunos!$O$2:$O$301,MATCH(B127,Alunos!$S$2:$S$301,0)),10),DAY(DATE(YEAR(A127),MONTH(A127)+1,0)))))</f>
        <v/>
      </c>
      <c r="F127" s="26"/>
      <c r="G127" s="24"/>
      <c r="H127" s="14"/>
      <c r="I127" s="19" t="str">
        <f aca="true">IF(OR(A127="",B127=""),"",IF(F127&lt;&gt;"","Pago",IF(TODAY()&gt;E127,"Atrasado","Em aberto")))</f>
        <v/>
      </c>
      <c r="J127" s="20" t="str">
        <f aca="true">IF(I127="Atrasado",TODAY()-E127,"")</f>
        <v/>
      </c>
      <c r="K127" s="31" t="str">
        <f aca="false">IF(A127="","",DATE(YEAR(A127),MONTH(A127),1))</f>
        <v/>
      </c>
      <c r="L127" s="14"/>
    </row>
    <row r="128" customFormat="false" ht="15" hidden="false" customHeight="false" outlineLevel="0" collapsed="false">
      <c r="A128" s="29"/>
      <c r="B128" s="14"/>
      <c r="C128" s="19" t="str">
        <f aca="false">IF(B128="","",IFERROR(INDEX(Alunos!$J$2:$J$301,MATCH(B128,Alunos!$S$2:$S$301,0)),""))</f>
        <v/>
      </c>
      <c r="D128" s="21" t="str">
        <f aca="false">IF(B128="","",IFERROR(INDEX(Alunos!$N$2:$N$301,MATCH(B128,Alunos!$S$2:$S$301,0)),""))</f>
        <v/>
      </c>
      <c r="E128" s="30" t="str">
        <f aca="false">IF(OR(A128="",B128=""),"",DATE(YEAR(A128),MONTH(A128),MIN(IFERROR(INDEX(Alunos!$O$2:$O$301,MATCH(B128,Alunos!$S$2:$S$301,0)),10),DAY(DATE(YEAR(A128),MONTH(A128)+1,0)))))</f>
        <v/>
      </c>
      <c r="F128" s="26"/>
      <c r="G128" s="24"/>
      <c r="H128" s="14"/>
      <c r="I128" s="19" t="str">
        <f aca="true">IF(OR(A128="",B128=""),"",IF(F128&lt;&gt;"","Pago",IF(TODAY()&gt;E128,"Atrasado","Em aberto")))</f>
        <v/>
      </c>
      <c r="J128" s="20" t="str">
        <f aca="true">IF(I128="Atrasado",TODAY()-E128,"")</f>
        <v/>
      </c>
      <c r="K128" s="31" t="str">
        <f aca="false">IF(A128="","",DATE(YEAR(A128),MONTH(A128),1))</f>
        <v/>
      </c>
      <c r="L128" s="14"/>
    </row>
    <row r="129" customFormat="false" ht="15" hidden="false" customHeight="false" outlineLevel="0" collapsed="false">
      <c r="A129" s="29"/>
      <c r="B129" s="14"/>
      <c r="C129" s="19" t="str">
        <f aca="false">IF(B129="","",IFERROR(INDEX(Alunos!$J$2:$J$301,MATCH(B129,Alunos!$S$2:$S$301,0)),""))</f>
        <v/>
      </c>
      <c r="D129" s="21" t="str">
        <f aca="false">IF(B129="","",IFERROR(INDEX(Alunos!$N$2:$N$301,MATCH(B129,Alunos!$S$2:$S$301,0)),""))</f>
        <v/>
      </c>
      <c r="E129" s="30" t="str">
        <f aca="false">IF(OR(A129="",B129=""),"",DATE(YEAR(A129),MONTH(A129),MIN(IFERROR(INDEX(Alunos!$O$2:$O$301,MATCH(B129,Alunos!$S$2:$S$301,0)),10),DAY(DATE(YEAR(A129),MONTH(A129)+1,0)))))</f>
        <v/>
      </c>
      <c r="F129" s="26"/>
      <c r="G129" s="24"/>
      <c r="H129" s="14"/>
      <c r="I129" s="19" t="str">
        <f aca="true">IF(OR(A129="",B129=""),"",IF(F129&lt;&gt;"","Pago",IF(TODAY()&gt;E129,"Atrasado","Em aberto")))</f>
        <v/>
      </c>
      <c r="J129" s="20" t="str">
        <f aca="true">IF(I129="Atrasado",TODAY()-E129,"")</f>
        <v/>
      </c>
      <c r="K129" s="31" t="str">
        <f aca="false">IF(A129="","",DATE(YEAR(A129),MONTH(A129),1))</f>
        <v/>
      </c>
      <c r="L129" s="14"/>
    </row>
    <row r="130" customFormat="false" ht="15" hidden="false" customHeight="false" outlineLevel="0" collapsed="false">
      <c r="A130" s="29"/>
      <c r="B130" s="14"/>
      <c r="C130" s="19" t="str">
        <f aca="false">IF(B130="","",IFERROR(INDEX(Alunos!$J$2:$J$301,MATCH(B130,Alunos!$S$2:$S$301,0)),""))</f>
        <v/>
      </c>
      <c r="D130" s="21" t="str">
        <f aca="false">IF(B130="","",IFERROR(INDEX(Alunos!$N$2:$N$301,MATCH(B130,Alunos!$S$2:$S$301,0)),""))</f>
        <v/>
      </c>
      <c r="E130" s="30" t="str">
        <f aca="false">IF(OR(A130="",B130=""),"",DATE(YEAR(A130),MONTH(A130),MIN(IFERROR(INDEX(Alunos!$O$2:$O$301,MATCH(B130,Alunos!$S$2:$S$301,0)),10),DAY(DATE(YEAR(A130),MONTH(A130)+1,0)))))</f>
        <v/>
      </c>
      <c r="F130" s="26"/>
      <c r="G130" s="24"/>
      <c r="H130" s="14"/>
      <c r="I130" s="19" t="str">
        <f aca="true">IF(OR(A130="",B130=""),"",IF(F130&lt;&gt;"","Pago",IF(TODAY()&gt;E130,"Atrasado","Em aberto")))</f>
        <v/>
      </c>
      <c r="J130" s="20" t="str">
        <f aca="true">IF(I130="Atrasado",TODAY()-E130,"")</f>
        <v/>
      </c>
      <c r="K130" s="31" t="str">
        <f aca="false">IF(A130="","",DATE(YEAR(A130),MONTH(A130),1))</f>
        <v/>
      </c>
      <c r="L130" s="14"/>
    </row>
    <row r="131" customFormat="false" ht="15" hidden="false" customHeight="false" outlineLevel="0" collapsed="false">
      <c r="A131" s="29"/>
      <c r="B131" s="14"/>
      <c r="C131" s="19" t="str">
        <f aca="false">IF(B131="","",IFERROR(INDEX(Alunos!$J$2:$J$301,MATCH(B131,Alunos!$S$2:$S$301,0)),""))</f>
        <v/>
      </c>
      <c r="D131" s="21" t="str">
        <f aca="false">IF(B131="","",IFERROR(INDEX(Alunos!$N$2:$N$301,MATCH(B131,Alunos!$S$2:$S$301,0)),""))</f>
        <v/>
      </c>
      <c r="E131" s="30" t="str">
        <f aca="false">IF(OR(A131="",B131=""),"",DATE(YEAR(A131),MONTH(A131),MIN(IFERROR(INDEX(Alunos!$O$2:$O$301,MATCH(B131,Alunos!$S$2:$S$301,0)),10),DAY(DATE(YEAR(A131),MONTH(A131)+1,0)))))</f>
        <v/>
      </c>
      <c r="F131" s="26"/>
      <c r="G131" s="24"/>
      <c r="H131" s="14"/>
      <c r="I131" s="19" t="str">
        <f aca="true">IF(OR(A131="",B131=""),"",IF(F131&lt;&gt;"","Pago",IF(TODAY()&gt;E131,"Atrasado","Em aberto")))</f>
        <v/>
      </c>
      <c r="J131" s="20" t="str">
        <f aca="true">IF(I131="Atrasado",TODAY()-E131,"")</f>
        <v/>
      </c>
      <c r="K131" s="31" t="str">
        <f aca="false">IF(A131="","",DATE(YEAR(A131),MONTH(A131),1))</f>
        <v/>
      </c>
      <c r="L131" s="14"/>
    </row>
    <row r="132" customFormat="false" ht="15" hidden="false" customHeight="false" outlineLevel="0" collapsed="false">
      <c r="A132" s="29"/>
      <c r="B132" s="14"/>
      <c r="C132" s="19" t="str">
        <f aca="false">IF(B132="","",IFERROR(INDEX(Alunos!$J$2:$J$301,MATCH(B132,Alunos!$S$2:$S$301,0)),""))</f>
        <v/>
      </c>
      <c r="D132" s="21" t="str">
        <f aca="false">IF(B132="","",IFERROR(INDEX(Alunos!$N$2:$N$301,MATCH(B132,Alunos!$S$2:$S$301,0)),""))</f>
        <v/>
      </c>
      <c r="E132" s="30" t="str">
        <f aca="false">IF(OR(A132="",B132=""),"",DATE(YEAR(A132),MONTH(A132),MIN(IFERROR(INDEX(Alunos!$O$2:$O$301,MATCH(B132,Alunos!$S$2:$S$301,0)),10),DAY(DATE(YEAR(A132),MONTH(A132)+1,0)))))</f>
        <v/>
      </c>
      <c r="F132" s="26"/>
      <c r="G132" s="24"/>
      <c r="H132" s="14"/>
      <c r="I132" s="19" t="str">
        <f aca="true">IF(OR(A132="",B132=""),"",IF(F132&lt;&gt;"","Pago",IF(TODAY()&gt;E132,"Atrasado","Em aberto")))</f>
        <v/>
      </c>
      <c r="J132" s="20" t="str">
        <f aca="true">IF(I132="Atrasado",TODAY()-E132,"")</f>
        <v/>
      </c>
      <c r="K132" s="31" t="str">
        <f aca="false">IF(A132="","",DATE(YEAR(A132),MONTH(A132),1))</f>
        <v/>
      </c>
      <c r="L132" s="14"/>
    </row>
    <row r="133" customFormat="false" ht="15" hidden="false" customHeight="false" outlineLevel="0" collapsed="false">
      <c r="A133" s="29"/>
      <c r="B133" s="14"/>
      <c r="C133" s="19" t="str">
        <f aca="false">IF(B133="","",IFERROR(INDEX(Alunos!$J$2:$J$301,MATCH(B133,Alunos!$S$2:$S$301,0)),""))</f>
        <v/>
      </c>
      <c r="D133" s="21" t="str">
        <f aca="false">IF(B133="","",IFERROR(INDEX(Alunos!$N$2:$N$301,MATCH(B133,Alunos!$S$2:$S$301,0)),""))</f>
        <v/>
      </c>
      <c r="E133" s="30" t="str">
        <f aca="false">IF(OR(A133="",B133=""),"",DATE(YEAR(A133),MONTH(A133),MIN(IFERROR(INDEX(Alunos!$O$2:$O$301,MATCH(B133,Alunos!$S$2:$S$301,0)),10),DAY(DATE(YEAR(A133),MONTH(A133)+1,0)))))</f>
        <v/>
      </c>
      <c r="F133" s="26"/>
      <c r="G133" s="24"/>
      <c r="H133" s="14"/>
      <c r="I133" s="19" t="str">
        <f aca="true">IF(OR(A133="",B133=""),"",IF(F133&lt;&gt;"","Pago",IF(TODAY()&gt;E133,"Atrasado","Em aberto")))</f>
        <v/>
      </c>
      <c r="J133" s="20" t="str">
        <f aca="true">IF(I133="Atrasado",TODAY()-E133,"")</f>
        <v/>
      </c>
      <c r="K133" s="31" t="str">
        <f aca="false">IF(A133="","",DATE(YEAR(A133),MONTH(A133),1))</f>
        <v/>
      </c>
      <c r="L133" s="14"/>
    </row>
    <row r="134" customFormat="false" ht="15" hidden="false" customHeight="false" outlineLevel="0" collapsed="false">
      <c r="A134" s="29"/>
      <c r="B134" s="14"/>
      <c r="C134" s="19" t="str">
        <f aca="false">IF(B134="","",IFERROR(INDEX(Alunos!$J$2:$J$301,MATCH(B134,Alunos!$S$2:$S$301,0)),""))</f>
        <v/>
      </c>
      <c r="D134" s="21" t="str">
        <f aca="false">IF(B134="","",IFERROR(INDEX(Alunos!$N$2:$N$301,MATCH(B134,Alunos!$S$2:$S$301,0)),""))</f>
        <v/>
      </c>
      <c r="E134" s="30" t="str">
        <f aca="false">IF(OR(A134="",B134=""),"",DATE(YEAR(A134),MONTH(A134),MIN(IFERROR(INDEX(Alunos!$O$2:$O$301,MATCH(B134,Alunos!$S$2:$S$301,0)),10),DAY(DATE(YEAR(A134),MONTH(A134)+1,0)))))</f>
        <v/>
      </c>
      <c r="F134" s="26"/>
      <c r="G134" s="24"/>
      <c r="H134" s="14"/>
      <c r="I134" s="19" t="str">
        <f aca="true">IF(OR(A134="",B134=""),"",IF(F134&lt;&gt;"","Pago",IF(TODAY()&gt;E134,"Atrasado","Em aberto")))</f>
        <v/>
      </c>
      <c r="J134" s="20" t="str">
        <f aca="true">IF(I134="Atrasado",TODAY()-E134,"")</f>
        <v/>
      </c>
      <c r="K134" s="31" t="str">
        <f aca="false">IF(A134="","",DATE(YEAR(A134),MONTH(A134),1))</f>
        <v/>
      </c>
      <c r="L134" s="14"/>
    </row>
    <row r="135" customFormat="false" ht="15" hidden="false" customHeight="false" outlineLevel="0" collapsed="false">
      <c r="A135" s="29"/>
      <c r="B135" s="14"/>
      <c r="C135" s="19" t="str">
        <f aca="false">IF(B135="","",IFERROR(INDEX(Alunos!$J$2:$J$301,MATCH(B135,Alunos!$S$2:$S$301,0)),""))</f>
        <v/>
      </c>
      <c r="D135" s="21" t="str">
        <f aca="false">IF(B135="","",IFERROR(INDEX(Alunos!$N$2:$N$301,MATCH(B135,Alunos!$S$2:$S$301,0)),""))</f>
        <v/>
      </c>
      <c r="E135" s="30" t="str">
        <f aca="false">IF(OR(A135="",B135=""),"",DATE(YEAR(A135),MONTH(A135),MIN(IFERROR(INDEX(Alunos!$O$2:$O$301,MATCH(B135,Alunos!$S$2:$S$301,0)),10),DAY(DATE(YEAR(A135),MONTH(A135)+1,0)))))</f>
        <v/>
      </c>
      <c r="F135" s="26"/>
      <c r="G135" s="24"/>
      <c r="H135" s="14"/>
      <c r="I135" s="19" t="str">
        <f aca="true">IF(OR(A135="",B135=""),"",IF(F135&lt;&gt;"","Pago",IF(TODAY()&gt;E135,"Atrasado","Em aberto")))</f>
        <v/>
      </c>
      <c r="J135" s="20" t="str">
        <f aca="true">IF(I135="Atrasado",TODAY()-E135,"")</f>
        <v/>
      </c>
      <c r="K135" s="31" t="str">
        <f aca="false">IF(A135="","",DATE(YEAR(A135),MONTH(A135),1))</f>
        <v/>
      </c>
      <c r="L135" s="14"/>
    </row>
    <row r="136" customFormat="false" ht="15" hidden="false" customHeight="false" outlineLevel="0" collapsed="false">
      <c r="A136" s="29"/>
      <c r="B136" s="14"/>
      <c r="C136" s="19" t="str">
        <f aca="false">IF(B136="","",IFERROR(INDEX(Alunos!$J$2:$J$301,MATCH(B136,Alunos!$S$2:$S$301,0)),""))</f>
        <v/>
      </c>
      <c r="D136" s="21" t="str">
        <f aca="false">IF(B136="","",IFERROR(INDEX(Alunos!$N$2:$N$301,MATCH(B136,Alunos!$S$2:$S$301,0)),""))</f>
        <v/>
      </c>
      <c r="E136" s="30" t="str">
        <f aca="false">IF(OR(A136="",B136=""),"",DATE(YEAR(A136),MONTH(A136),MIN(IFERROR(INDEX(Alunos!$O$2:$O$301,MATCH(B136,Alunos!$S$2:$S$301,0)),10),DAY(DATE(YEAR(A136),MONTH(A136)+1,0)))))</f>
        <v/>
      </c>
      <c r="F136" s="26"/>
      <c r="G136" s="24"/>
      <c r="H136" s="14"/>
      <c r="I136" s="19" t="str">
        <f aca="true">IF(OR(A136="",B136=""),"",IF(F136&lt;&gt;"","Pago",IF(TODAY()&gt;E136,"Atrasado","Em aberto")))</f>
        <v/>
      </c>
      <c r="J136" s="20" t="str">
        <f aca="true">IF(I136="Atrasado",TODAY()-E136,"")</f>
        <v/>
      </c>
      <c r="K136" s="31" t="str">
        <f aca="false">IF(A136="","",DATE(YEAR(A136),MONTH(A136),1))</f>
        <v/>
      </c>
      <c r="L136" s="14"/>
    </row>
    <row r="137" customFormat="false" ht="15" hidden="false" customHeight="false" outlineLevel="0" collapsed="false">
      <c r="A137" s="29"/>
      <c r="B137" s="14"/>
      <c r="C137" s="19" t="str">
        <f aca="false">IF(B137="","",IFERROR(INDEX(Alunos!$J$2:$J$301,MATCH(B137,Alunos!$S$2:$S$301,0)),""))</f>
        <v/>
      </c>
      <c r="D137" s="21" t="str">
        <f aca="false">IF(B137="","",IFERROR(INDEX(Alunos!$N$2:$N$301,MATCH(B137,Alunos!$S$2:$S$301,0)),""))</f>
        <v/>
      </c>
      <c r="E137" s="30" t="str">
        <f aca="false">IF(OR(A137="",B137=""),"",DATE(YEAR(A137),MONTH(A137),MIN(IFERROR(INDEX(Alunos!$O$2:$O$301,MATCH(B137,Alunos!$S$2:$S$301,0)),10),DAY(DATE(YEAR(A137),MONTH(A137)+1,0)))))</f>
        <v/>
      </c>
      <c r="F137" s="26"/>
      <c r="G137" s="24"/>
      <c r="H137" s="14"/>
      <c r="I137" s="19" t="str">
        <f aca="true">IF(OR(A137="",B137=""),"",IF(F137&lt;&gt;"","Pago",IF(TODAY()&gt;E137,"Atrasado","Em aberto")))</f>
        <v/>
      </c>
      <c r="J137" s="20" t="str">
        <f aca="true">IF(I137="Atrasado",TODAY()-E137,"")</f>
        <v/>
      </c>
      <c r="K137" s="31" t="str">
        <f aca="false">IF(A137="","",DATE(YEAR(A137),MONTH(A137),1))</f>
        <v/>
      </c>
      <c r="L137" s="14"/>
    </row>
    <row r="138" customFormat="false" ht="15" hidden="false" customHeight="false" outlineLevel="0" collapsed="false">
      <c r="A138" s="29"/>
      <c r="B138" s="14"/>
      <c r="C138" s="19" t="str">
        <f aca="false">IF(B138="","",IFERROR(INDEX(Alunos!$J$2:$J$301,MATCH(B138,Alunos!$S$2:$S$301,0)),""))</f>
        <v/>
      </c>
      <c r="D138" s="21" t="str">
        <f aca="false">IF(B138="","",IFERROR(INDEX(Alunos!$N$2:$N$301,MATCH(B138,Alunos!$S$2:$S$301,0)),""))</f>
        <v/>
      </c>
      <c r="E138" s="30" t="str">
        <f aca="false">IF(OR(A138="",B138=""),"",DATE(YEAR(A138),MONTH(A138),MIN(IFERROR(INDEX(Alunos!$O$2:$O$301,MATCH(B138,Alunos!$S$2:$S$301,0)),10),DAY(DATE(YEAR(A138),MONTH(A138)+1,0)))))</f>
        <v/>
      </c>
      <c r="F138" s="26"/>
      <c r="G138" s="24"/>
      <c r="H138" s="14"/>
      <c r="I138" s="19" t="str">
        <f aca="true">IF(OR(A138="",B138=""),"",IF(F138&lt;&gt;"","Pago",IF(TODAY()&gt;E138,"Atrasado","Em aberto")))</f>
        <v/>
      </c>
      <c r="J138" s="20" t="str">
        <f aca="true">IF(I138="Atrasado",TODAY()-E138,"")</f>
        <v/>
      </c>
      <c r="K138" s="31" t="str">
        <f aca="false">IF(A138="","",DATE(YEAR(A138),MONTH(A138),1))</f>
        <v/>
      </c>
      <c r="L138" s="14"/>
    </row>
    <row r="139" customFormat="false" ht="15" hidden="false" customHeight="false" outlineLevel="0" collapsed="false">
      <c r="A139" s="29"/>
      <c r="B139" s="14"/>
      <c r="C139" s="19" t="str">
        <f aca="false">IF(B139="","",IFERROR(INDEX(Alunos!$J$2:$J$301,MATCH(B139,Alunos!$S$2:$S$301,0)),""))</f>
        <v/>
      </c>
      <c r="D139" s="21" t="str">
        <f aca="false">IF(B139="","",IFERROR(INDEX(Alunos!$N$2:$N$301,MATCH(B139,Alunos!$S$2:$S$301,0)),""))</f>
        <v/>
      </c>
      <c r="E139" s="30" t="str">
        <f aca="false">IF(OR(A139="",B139=""),"",DATE(YEAR(A139),MONTH(A139),MIN(IFERROR(INDEX(Alunos!$O$2:$O$301,MATCH(B139,Alunos!$S$2:$S$301,0)),10),DAY(DATE(YEAR(A139),MONTH(A139)+1,0)))))</f>
        <v/>
      </c>
      <c r="F139" s="26"/>
      <c r="G139" s="24"/>
      <c r="H139" s="14"/>
      <c r="I139" s="19" t="str">
        <f aca="true">IF(OR(A139="",B139=""),"",IF(F139&lt;&gt;"","Pago",IF(TODAY()&gt;E139,"Atrasado","Em aberto")))</f>
        <v/>
      </c>
      <c r="J139" s="20" t="str">
        <f aca="true">IF(I139="Atrasado",TODAY()-E139,"")</f>
        <v/>
      </c>
      <c r="K139" s="31" t="str">
        <f aca="false">IF(A139="","",DATE(YEAR(A139),MONTH(A139),1))</f>
        <v/>
      </c>
      <c r="L139" s="14"/>
    </row>
    <row r="140" customFormat="false" ht="15" hidden="false" customHeight="false" outlineLevel="0" collapsed="false">
      <c r="A140" s="29"/>
      <c r="B140" s="14"/>
      <c r="C140" s="19" t="str">
        <f aca="false">IF(B140="","",IFERROR(INDEX(Alunos!$J$2:$J$301,MATCH(B140,Alunos!$S$2:$S$301,0)),""))</f>
        <v/>
      </c>
      <c r="D140" s="21" t="str">
        <f aca="false">IF(B140="","",IFERROR(INDEX(Alunos!$N$2:$N$301,MATCH(B140,Alunos!$S$2:$S$301,0)),""))</f>
        <v/>
      </c>
      <c r="E140" s="30" t="str">
        <f aca="false">IF(OR(A140="",B140=""),"",DATE(YEAR(A140),MONTH(A140),MIN(IFERROR(INDEX(Alunos!$O$2:$O$301,MATCH(B140,Alunos!$S$2:$S$301,0)),10),DAY(DATE(YEAR(A140),MONTH(A140)+1,0)))))</f>
        <v/>
      </c>
      <c r="F140" s="26"/>
      <c r="G140" s="24"/>
      <c r="H140" s="14"/>
      <c r="I140" s="19" t="str">
        <f aca="true">IF(OR(A140="",B140=""),"",IF(F140&lt;&gt;"","Pago",IF(TODAY()&gt;E140,"Atrasado","Em aberto")))</f>
        <v/>
      </c>
      <c r="J140" s="20" t="str">
        <f aca="true">IF(I140="Atrasado",TODAY()-E140,"")</f>
        <v/>
      </c>
      <c r="K140" s="31" t="str">
        <f aca="false">IF(A140="","",DATE(YEAR(A140),MONTH(A140),1))</f>
        <v/>
      </c>
      <c r="L140" s="14"/>
    </row>
    <row r="141" customFormat="false" ht="15" hidden="false" customHeight="false" outlineLevel="0" collapsed="false">
      <c r="A141" s="29"/>
      <c r="B141" s="14"/>
      <c r="C141" s="19" t="str">
        <f aca="false">IF(B141="","",IFERROR(INDEX(Alunos!$J$2:$J$301,MATCH(B141,Alunos!$S$2:$S$301,0)),""))</f>
        <v/>
      </c>
      <c r="D141" s="21" t="str">
        <f aca="false">IF(B141="","",IFERROR(INDEX(Alunos!$N$2:$N$301,MATCH(B141,Alunos!$S$2:$S$301,0)),""))</f>
        <v/>
      </c>
      <c r="E141" s="30" t="str">
        <f aca="false">IF(OR(A141="",B141=""),"",DATE(YEAR(A141),MONTH(A141),MIN(IFERROR(INDEX(Alunos!$O$2:$O$301,MATCH(B141,Alunos!$S$2:$S$301,0)),10),DAY(DATE(YEAR(A141),MONTH(A141)+1,0)))))</f>
        <v/>
      </c>
      <c r="F141" s="26"/>
      <c r="G141" s="24"/>
      <c r="H141" s="14"/>
      <c r="I141" s="19" t="str">
        <f aca="true">IF(OR(A141="",B141=""),"",IF(F141&lt;&gt;"","Pago",IF(TODAY()&gt;E141,"Atrasado","Em aberto")))</f>
        <v/>
      </c>
      <c r="J141" s="20" t="str">
        <f aca="true">IF(I141="Atrasado",TODAY()-E141,"")</f>
        <v/>
      </c>
      <c r="K141" s="31" t="str">
        <f aca="false">IF(A141="","",DATE(YEAR(A141),MONTH(A141),1))</f>
        <v/>
      </c>
      <c r="L141" s="14"/>
    </row>
    <row r="142" customFormat="false" ht="15" hidden="false" customHeight="false" outlineLevel="0" collapsed="false">
      <c r="A142" s="29"/>
      <c r="B142" s="14"/>
      <c r="C142" s="19" t="str">
        <f aca="false">IF(B142="","",IFERROR(INDEX(Alunos!$J$2:$J$301,MATCH(B142,Alunos!$S$2:$S$301,0)),""))</f>
        <v/>
      </c>
      <c r="D142" s="21" t="str">
        <f aca="false">IF(B142="","",IFERROR(INDEX(Alunos!$N$2:$N$301,MATCH(B142,Alunos!$S$2:$S$301,0)),""))</f>
        <v/>
      </c>
      <c r="E142" s="30" t="str">
        <f aca="false">IF(OR(A142="",B142=""),"",DATE(YEAR(A142),MONTH(A142),MIN(IFERROR(INDEX(Alunos!$O$2:$O$301,MATCH(B142,Alunos!$S$2:$S$301,0)),10),DAY(DATE(YEAR(A142),MONTH(A142)+1,0)))))</f>
        <v/>
      </c>
      <c r="F142" s="26"/>
      <c r="G142" s="24"/>
      <c r="H142" s="14"/>
      <c r="I142" s="19" t="str">
        <f aca="true">IF(OR(A142="",B142=""),"",IF(F142&lt;&gt;"","Pago",IF(TODAY()&gt;E142,"Atrasado","Em aberto")))</f>
        <v/>
      </c>
      <c r="J142" s="20" t="str">
        <f aca="true">IF(I142="Atrasado",TODAY()-E142,"")</f>
        <v/>
      </c>
      <c r="K142" s="31" t="str">
        <f aca="false">IF(A142="","",DATE(YEAR(A142),MONTH(A142),1))</f>
        <v/>
      </c>
      <c r="L142" s="14"/>
    </row>
    <row r="143" customFormat="false" ht="15" hidden="false" customHeight="false" outlineLevel="0" collapsed="false">
      <c r="A143" s="29"/>
      <c r="B143" s="14"/>
      <c r="C143" s="19" t="str">
        <f aca="false">IF(B143="","",IFERROR(INDEX(Alunos!$J$2:$J$301,MATCH(B143,Alunos!$S$2:$S$301,0)),""))</f>
        <v/>
      </c>
      <c r="D143" s="21" t="str">
        <f aca="false">IF(B143="","",IFERROR(INDEX(Alunos!$N$2:$N$301,MATCH(B143,Alunos!$S$2:$S$301,0)),""))</f>
        <v/>
      </c>
      <c r="E143" s="30" t="str">
        <f aca="false">IF(OR(A143="",B143=""),"",DATE(YEAR(A143),MONTH(A143),MIN(IFERROR(INDEX(Alunos!$O$2:$O$301,MATCH(B143,Alunos!$S$2:$S$301,0)),10),DAY(DATE(YEAR(A143),MONTH(A143)+1,0)))))</f>
        <v/>
      </c>
      <c r="F143" s="26"/>
      <c r="G143" s="24"/>
      <c r="H143" s="14"/>
      <c r="I143" s="19" t="str">
        <f aca="true">IF(OR(A143="",B143=""),"",IF(F143&lt;&gt;"","Pago",IF(TODAY()&gt;E143,"Atrasado","Em aberto")))</f>
        <v/>
      </c>
      <c r="J143" s="20" t="str">
        <f aca="true">IF(I143="Atrasado",TODAY()-E143,"")</f>
        <v/>
      </c>
      <c r="K143" s="31" t="str">
        <f aca="false">IF(A143="","",DATE(YEAR(A143),MONTH(A143),1))</f>
        <v/>
      </c>
      <c r="L143" s="14"/>
    </row>
    <row r="144" customFormat="false" ht="15" hidden="false" customHeight="false" outlineLevel="0" collapsed="false">
      <c r="A144" s="29"/>
      <c r="B144" s="14"/>
      <c r="C144" s="19" t="str">
        <f aca="false">IF(B144="","",IFERROR(INDEX(Alunos!$J$2:$J$301,MATCH(B144,Alunos!$S$2:$S$301,0)),""))</f>
        <v/>
      </c>
      <c r="D144" s="21" t="str">
        <f aca="false">IF(B144="","",IFERROR(INDEX(Alunos!$N$2:$N$301,MATCH(B144,Alunos!$S$2:$S$301,0)),""))</f>
        <v/>
      </c>
      <c r="E144" s="30" t="str">
        <f aca="false">IF(OR(A144="",B144=""),"",DATE(YEAR(A144),MONTH(A144),MIN(IFERROR(INDEX(Alunos!$O$2:$O$301,MATCH(B144,Alunos!$S$2:$S$301,0)),10),DAY(DATE(YEAR(A144),MONTH(A144)+1,0)))))</f>
        <v/>
      </c>
      <c r="F144" s="26"/>
      <c r="G144" s="24"/>
      <c r="H144" s="14"/>
      <c r="I144" s="19" t="str">
        <f aca="true">IF(OR(A144="",B144=""),"",IF(F144&lt;&gt;"","Pago",IF(TODAY()&gt;E144,"Atrasado","Em aberto")))</f>
        <v/>
      </c>
      <c r="J144" s="20" t="str">
        <f aca="true">IF(I144="Atrasado",TODAY()-E144,"")</f>
        <v/>
      </c>
      <c r="K144" s="31" t="str">
        <f aca="false">IF(A144="","",DATE(YEAR(A144),MONTH(A144),1))</f>
        <v/>
      </c>
      <c r="L144" s="14"/>
    </row>
    <row r="145" customFormat="false" ht="15" hidden="false" customHeight="false" outlineLevel="0" collapsed="false">
      <c r="A145" s="29"/>
      <c r="B145" s="14"/>
      <c r="C145" s="19" t="str">
        <f aca="false">IF(B145="","",IFERROR(INDEX(Alunos!$J$2:$J$301,MATCH(B145,Alunos!$S$2:$S$301,0)),""))</f>
        <v/>
      </c>
      <c r="D145" s="21" t="str">
        <f aca="false">IF(B145="","",IFERROR(INDEX(Alunos!$N$2:$N$301,MATCH(B145,Alunos!$S$2:$S$301,0)),""))</f>
        <v/>
      </c>
      <c r="E145" s="30" t="str">
        <f aca="false">IF(OR(A145="",B145=""),"",DATE(YEAR(A145),MONTH(A145),MIN(IFERROR(INDEX(Alunos!$O$2:$O$301,MATCH(B145,Alunos!$S$2:$S$301,0)),10),DAY(DATE(YEAR(A145),MONTH(A145)+1,0)))))</f>
        <v/>
      </c>
      <c r="F145" s="26"/>
      <c r="G145" s="24"/>
      <c r="H145" s="14"/>
      <c r="I145" s="19" t="str">
        <f aca="true">IF(OR(A145="",B145=""),"",IF(F145&lt;&gt;"","Pago",IF(TODAY()&gt;E145,"Atrasado","Em aberto")))</f>
        <v/>
      </c>
      <c r="J145" s="20" t="str">
        <f aca="true">IF(I145="Atrasado",TODAY()-E145,"")</f>
        <v/>
      </c>
      <c r="K145" s="31" t="str">
        <f aca="false">IF(A145="","",DATE(YEAR(A145),MONTH(A145),1))</f>
        <v/>
      </c>
      <c r="L145" s="14"/>
    </row>
    <row r="146" customFormat="false" ht="15" hidden="false" customHeight="false" outlineLevel="0" collapsed="false">
      <c r="A146" s="29"/>
      <c r="B146" s="14"/>
      <c r="C146" s="19" t="str">
        <f aca="false">IF(B146="","",IFERROR(INDEX(Alunos!$J$2:$J$301,MATCH(B146,Alunos!$S$2:$S$301,0)),""))</f>
        <v/>
      </c>
      <c r="D146" s="21" t="str">
        <f aca="false">IF(B146="","",IFERROR(INDEX(Alunos!$N$2:$N$301,MATCH(B146,Alunos!$S$2:$S$301,0)),""))</f>
        <v/>
      </c>
      <c r="E146" s="30" t="str">
        <f aca="false">IF(OR(A146="",B146=""),"",DATE(YEAR(A146),MONTH(A146),MIN(IFERROR(INDEX(Alunos!$O$2:$O$301,MATCH(B146,Alunos!$S$2:$S$301,0)),10),DAY(DATE(YEAR(A146),MONTH(A146)+1,0)))))</f>
        <v/>
      </c>
      <c r="F146" s="26"/>
      <c r="G146" s="24"/>
      <c r="H146" s="14"/>
      <c r="I146" s="19" t="str">
        <f aca="true">IF(OR(A146="",B146=""),"",IF(F146&lt;&gt;"","Pago",IF(TODAY()&gt;E146,"Atrasado","Em aberto")))</f>
        <v/>
      </c>
      <c r="J146" s="20" t="str">
        <f aca="true">IF(I146="Atrasado",TODAY()-E146,"")</f>
        <v/>
      </c>
      <c r="K146" s="31" t="str">
        <f aca="false">IF(A146="","",DATE(YEAR(A146),MONTH(A146),1))</f>
        <v/>
      </c>
      <c r="L146" s="14"/>
    </row>
    <row r="147" customFormat="false" ht="15" hidden="false" customHeight="false" outlineLevel="0" collapsed="false">
      <c r="A147" s="29"/>
      <c r="B147" s="14"/>
      <c r="C147" s="19" t="str">
        <f aca="false">IF(B147="","",IFERROR(INDEX(Alunos!$J$2:$J$301,MATCH(B147,Alunos!$S$2:$S$301,0)),""))</f>
        <v/>
      </c>
      <c r="D147" s="21" t="str">
        <f aca="false">IF(B147="","",IFERROR(INDEX(Alunos!$N$2:$N$301,MATCH(B147,Alunos!$S$2:$S$301,0)),""))</f>
        <v/>
      </c>
      <c r="E147" s="30" t="str">
        <f aca="false">IF(OR(A147="",B147=""),"",DATE(YEAR(A147),MONTH(A147),MIN(IFERROR(INDEX(Alunos!$O$2:$O$301,MATCH(B147,Alunos!$S$2:$S$301,0)),10),DAY(DATE(YEAR(A147),MONTH(A147)+1,0)))))</f>
        <v/>
      </c>
      <c r="F147" s="26"/>
      <c r="G147" s="24"/>
      <c r="H147" s="14"/>
      <c r="I147" s="19" t="str">
        <f aca="true">IF(OR(A147="",B147=""),"",IF(F147&lt;&gt;"","Pago",IF(TODAY()&gt;E147,"Atrasado","Em aberto")))</f>
        <v/>
      </c>
      <c r="J147" s="20" t="str">
        <f aca="true">IF(I147="Atrasado",TODAY()-E147,"")</f>
        <v/>
      </c>
      <c r="K147" s="31" t="str">
        <f aca="false">IF(A147="","",DATE(YEAR(A147),MONTH(A147),1))</f>
        <v/>
      </c>
      <c r="L147" s="14"/>
    </row>
    <row r="148" customFormat="false" ht="15" hidden="false" customHeight="false" outlineLevel="0" collapsed="false">
      <c r="A148" s="29"/>
      <c r="B148" s="14"/>
      <c r="C148" s="19" t="str">
        <f aca="false">IF(B148="","",IFERROR(INDEX(Alunos!$J$2:$J$301,MATCH(B148,Alunos!$S$2:$S$301,0)),""))</f>
        <v/>
      </c>
      <c r="D148" s="21" t="str">
        <f aca="false">IF(B148="","",IFERROR(INDEX(Alunos!$N$2:$N$301,MATCH(B148,Alunos!$S$2:$S$301,0)),""))</f>
        <v/>
      </c>
      <c r="E148" s="30" t="str">
        <f aca="false">IF(OR(A148="",B148=""),"",DATE(YEAR(A148),MONTH(A148),MIN(IFERROR(INDEX(Alunos!$O$2:$O$301,MATCH(B148,Alunos!$S$2:$S$301,0)),10),DAY(DATE(YEAR(A148),MONTH(A148)+1,0)))))</f>
        <v/>
      </c>
      <c r="F148" s="26"/>
      <c r="G148" s="24"/>
      <c r="H148" s="14"/>
      <c r="I148" s="19" t="str">
        <f aca="true">IF(OR(A148="",B148=""),"",IF(F148&lt;&gt;"","Pago",IF(TODAY()&gt;E148,"Atrasado","Em aberto")))</f>
        <v/>
      </c>
      <c r="J148" s="20" t="str">
        <f aca="true">IF(I148="Atrasado",TODAY()-E148,"")</f>
        <v/>
      </c>
      <c r="K148" s="31" t="str">
        <f aca="false">IF(A148="","",DATE(YEAR(A148),MONTH(A148),1))</f>
        <v/>
      </c>
      <c r="L148" s="14"/>
    </row>
    <row r="149" customFormat="false" ht="15" hidden="false" customHeight="false" outlineLevel="0" collapsed="false">
      <c r="A149" s="29"/>
      <c r="B149" s="14"/>
      <c r="C149" s="19" t="str">
        <f aca="false">IF(B149="","",IFERROR(INDEX(Alunos!$J$2:$J$301,MATCH(B149,Alunos!$S$2:$S$301,0)),""))</f>
        <v/>
      </c>
      <c r="D149" s="21" t="str">
        <f aca="false">IF(B149="","",IFERROR(INDEX(Alunos!$N$2:$N$301,MATCH(B149,Alunos!$S$2:$S$301,0)),""))</f>
        <v/>
      </c>
      <c r="E149" s="30" t="str">
        <f aca="false">IF(OR(A149="",B149=""),"",DATE(YEAR(A149),MONTH(A149),MIN(IFERROR(INDEX(Alunos!$O$2:$O$301,MATCH(B149,Alunos!$S$2:$S$301,0)),10),DAY(DATE(YEAR(A149),MONTH(A149)+1,0)))))</f>
        <v/>
      </c>
      <c r="F149" s="26"/>
      <c r="G149" s="24"/>
      <c r="H149" s="14"/>
      <c r="I149" s="19" t="str">
        <f aca="true">IF(OR(A149="",B149=""),"",IF(F149&lt;&gt;"","Pago",IF(TODAY()&gt;E149,"Atrasado","Em aberto")))</f>
        <v/>
      </c>
      <c r="J149" s="20" t="str">
        <f aca="true">IF(I149="Atrasado",TODAY()-E149,"")</f>
        <v/>
      </c>
      <c r="K149" s="31" t="str">
        <f aca="false">IF(A149="","",DATE(YEAR(A149),MONTH(A149),1))</f>
        <v/>
      </c>
      <c r="L149" s="14"/>
    </row>
    <row r="150" customFormat="false" ht="15" hidden="false" customHeight="false" outlineLevel="0" collapsed="false">
      <c r="A150" s="29"/>
      <c r="B150" s="14"/>
      <c r="C150" s="19" t="str">
        <f aca="false">IF(B150="","",IFERROR(INDEX(Alunos!$J$2:$J$301,MATCH(B150,Alunos!$S$2:$S$301,0)),""))</f>
        <v/>
      </c>
      <c r="D150" s="21" t="str">
        <f aca="false">IF(B150="","",IFERROR(INDEX(Alunos!$N$2:$N$301,MATCH(B150,Alunos!$S$2:$S$301,0)),""))</f>
        <v/>
      </c>
      <c r="E150" s="30" t="str">
        <f aca="false">IF(OR(A150="",B150=""),"",DATE(YEAR(A150),MONTH(A150),MIN(IFERROR(INDEX(Alunos!$O$2:$O$301,MATCH(B150,Alunos!$S$2:$S$301,0)),10),DAY(DATE(YEAR(A150),MONTH(A150)+1,0)))))</f>
        <v/>
      </c>
      <c r="F150" s="26"/>
      <c r="G150" s="24"/>
      <c r="H150" s="14"/>
      <c r="I150" s="19" t="str">
        <f aca="true">IF(OR(A150="",B150=""),"",IF(F150&lt;&gt;"","Pago",IF(TODAY()&gt;E150,"Atrasado","Em aberto")))</f>
        <v/>
      </c>
      <c r="J150" s="20" t="str">
        <f aca="true">IF(I150="Atrasado",TODAY()-E150,"")</f>
        <v/>
      </c>
      <c r="K150" s="31" t="str">
        <f aca="false">IF(A150="","",DATE(YEAR(A150),MONTH(A150),1))</f>
        <v/>
      </c>
      <c r="L150" s="14"/>
    </row>
    <row r="151" customFormat="false" ht="15" hidden="false" customHeight="false" outlineLevel="0" collapsed="false">
      <c r="A151" s="29"/>
      <c r="B151" s="14"/>
      <c r="C151" s="19" t="str">
        <f aca="false">IF(B151="","",IFERROR(INDEX(Alunos!$J$2:$J$301,MATCH(B151,Alunos!$S$2:$S$301,0)),""))</f>
        <v/>
      </c>
      <c r="D151" s="21" t="str">
        <f aca="false">IF(B151="","",IFERROR(INDEX(Alunos!$N$2:$N$301,MATCH(B151,Alunos!$S$2:$S$301,0)),""))</f>
        <v/>
      </c>
      <c r="E151" s="30" t="str">
        <f aca="false">IF(OR(A151="",B151=""),"",DATE(YEAR(A151),MONTH(A151),MIN(IFERROR(INDEX(Alunos!$O$2:$O$301,MATCH(B151,Alunos!$S$2:$S$301,0)),10),DAY(DATE(YEAR(A151),MONTH(A151)+1,0)))))</f>
        <v/>
      </c>
      <c r="F151" s="26"/>
      <c r="G151" s="24"/>
      <c r="H151" s="14"/>
      <c r="I151" s="19" t="str">
        <f aca="true">IF(OR(A151="",B151=""),"",IF(F151&lt;&gt;"","Pago",IF(TODAY()&gt;E151,"Atrasado","Em aberto")))</f>
        <v/>
      </c>
      <c r="J151" s="20" t="str">
        <f aca="true">IF(I151="Atrasado",TODAY()-E151,"")</f>
        <v/>
      </c>
      <c r="K151" s="31" t="str">
        <f aca="false">IF(A151="","",DATE(YEAR(A151),MONTH(A151),1))</f>
        <v/>
      </c>
      <c r="L151" s="14"/>
    </row>
    <row r="152" customFormat="false" ht="15" hidden="false" customHeight="false" outlineLevel="0" collapsed="false">
      <c r="A152" s="29"/>
      <c r="B152" s="14"/>
      <c r="C152" s="19" t="str">
        <f aca="false">IF(B152="","",IFERROR(INDEX(Alunos!$J$2:$J$301,MATCH(B152,Alunos!$S$2:$S$301,0)),""))</f>
        <v/>
      </c>
      <c r="D152" s="21" t="str">
        <f aca="false">IF(B152="","",IFERROR(INDEX(Alunos!$N$2:$N$301,MATCH(B152,Alunos!$S$2:$S$301,0)),""))</f>
        <v/>
      </c>
      <c r="E152" s="30" t="str">
        <f aca="false">IF(OR(A152="",B152=""),"",DATE(YEAR(A152),MONTH(A152),MIN(IFERROR(INDEX(Alunos!$O$2:$O$301,MATCH(B152,Alunos!$S$2:$S$301,0)),10),DAY(DATE(YEAR(A152),MONTH(A152)+1,0)))))</f>
        <v/>
      </c>
      <c r="F152" s="26"/>
      <c r="G152" s="24"/>
      <c r="H152" s="14"/>
      <c r="I152" s="19" t="str">
        <f aca="true">IF(OR(A152="",B152=""),"",IF(F152&lt;&gt;"","Pago",IF(TODAY()&gt;E152,"Atrasado","Em aberto")))</f>
        <v/>
      </c>
      <c r="J152" s="20" t="str">
        <f aca="true">IF(I152="Atrasado",TODAY()-E152,"")</f>
        <v/>
      </c>
      <c r="K152" s="31" t="str">
        <f aca="false">IF(A152="","",DATE(YEAR(A152),MONTH(A152),1))</f>
        <v/>
      </c>
      <c r="L152" s="14"/>
    </row>
    <row r="153" customFormat="false" ht="15" hidden="false" customHeight="false" outlineLevel="0" collapsed="false">
      <c r="A153" s="29"/>
      <c r="B153" s="14"/>
      <c r="C153" s="19" t="str">
        <f aca="false">IF(B153="","",IFERROR(INDEX(Alunos!$J$2:$J$301,MATCH(B153,Alunos!$S$2:$S$301,0)),""))</f>
        <v/>
      </c>
      <c r="D153" s="21" t="str">
        <f aca="false">IF(B153="","",IFERROR(INDEX(Alunos!$N$2:$N$301,MATCH(B153,Alunos!$S$2:$S$301,0)),""))</f>
        <v/>
      </c>
      <c r="E153" s="30" t="str">
        <f aca="false">IF(OR(A153="",B153=""),"",DATE(YEAR(A153),MONTH(A153),MIN(IFERROR(INDEX(Alunos!$O$2:$O$301,MATCH(B153,Alunos!$S$2:$S$301,0)),10),DAY(DATE(YEAR(A153),MONTH(A153)+1,0)))))</f>
        <v/>
      </c>
      <c r="F153" s="26"/>
      <c r="G153" s="24"/>
      <c r="H153" s="14"/>
      <c r="I153" s="19" t="str">
        <f aca="true">IF(OR(A153="",B153=""),"",IF(F153&lt;&gt;"","Pago",IF(TODAY()&gt;E153,"Atrasado","Em aberto")))</f>
        <v/>
      </c>
      <c r="J153" s="20" t="str">
        <f aca="true">IF(I153="Atrasado",TODAY()-E153,"")</f>
        <v/>
      </c>
      <c r="K153" s="31" t="str">
        <f aca="false">IF(A153="","",DATE(YEAR(A153),MONTH(A153),1))</f>
        <v/>
      </c>
      <c r="L153" s="14"/>
    </row>
    <row r="154" customFormat="false" ht="15" hidden="false" customHeight="false" outlineLevel="0" collapsed="false">
      <c r="A154" s="29"/>
      <c r="B154" s="14"/>
      <c r="C154" s="19" t="str">
        <f aca="false">IF(B154="","",IFERROR(INDEX(Alunos!$J$2:$J$301,MATCH(B154,Alunos!$S$2:$S$301,0)),""))</f>
        <v/>
      </c>
      <c r="D154" s="21" t="str">
        <f aca="false">IF(B154="","",IFERROR(INDEX(Alunos!$N$2:$N$301,MATCH(B154,Alunos!$S$2:$S$301,0)),""))</f>
        <v/>
      </c>
      <c r="E154" s="30" t="str">
        <f aca="false">IF(OR(A154="",B154=""),"",DATE(YEAR(A154),MONTH(A154),MIN(IFERROR(INDEX(Alunos!$O$2:$O$301,MATCH(B154,Alunos!$S$2:$S$301,0)),10),DAY(DATE(YEAR(A154),MONTH(A154)+1,0)))))</f>
        <v/>
      </c>
      <c r="F154" s="26"/>
      <c r="G154" s="24"/>
      <c r="H154" s="14"/>
      <c r="I154" s="19" t="str">
        <f aca="true">IF(OR(A154="",B154=""),"",IF(F154&lt;&gt;"","Pago",IF(TODAY()&gt;E154,"Atrasado","Em aberto")))</f>
        <v/>
      </c>
      <c r="J154" s="20" t="str">
        <f aca="true">IF(I154="Atrasado",TODAY()-E154,"")</f>
        <v/>
      </c>
      <c r="K154" s="31" t="str">
        <f aca="false">IF(A154="","",DATE(YEAR(A154),MONTH(A154),1))</f>
        <v/>
      </c>
      <c r="L154" s="14"/>
    </row>
    <row r="155" customFormat="false" ht="15" hidden="false" customHeight="false" outlineLevel="0" collapsed="false">
      <c r="A155" s="29"/>
      <c r="B155" s="14"/>
      <c r="C155" s="19" t="str">
        <f aca="false">IF(B155="","",IFERROR(INDEX(Alunos!$J$2:$J$301,MATCH(B155,Alunos!$S$2:$S$301,0)),""))</f>
        <v/>
      </c>
      <c r="D155" s="21" t="str">
        <f aca="false">IF(B155="","",IFERROR(INDEX(Alunos!$N$2:$N$301,MATCH(B155,Alunos!$S$2:$S$301,0)),""))</f>
        <v/>
      </c>
      <c r="E155" s="30" t="str">
        <f aca="false">IF(OR(A155="",B155=""),"",DATE(YEAR(A155),MONTH(A155),MIN(IFERROR(INDEX(Alunos!$O$2:$O$301,MATCH(B155,Alunos!$S$2:$S$301,0)),10),DAY(DATE(YEAR(A155),MONTH(A155)+1,0)))))</f>
        <v/>
      </c>
      <c r="F155" s="26"/>
      <c r="G155" s="24"/>
      <c r="H155" s="14"/>
      <c r="I155" s="19" t="str">
        <f aca="true">IF(OR(A155="",B155=""),"",IF(F155&lt;&gt;"","Pago",IF(TODAY()&gt;E155,"Atrasado","Em aberto")))</f>
        <v/>
      </c>
      <c r="J155" s="20" t="str">
        <f aca="true">IF(I155="Atrasado",TODAY()-E155,"")</f>
        <v/>
      </c>
      <c r="K155" s="31" t="str">
        <f aca="false">IF(A155="","",DATE(YEAR(A155),MONTH(A155),1))</f>
        <v/>
      </c>
      <c r="L155" s="14"/>
    </row>
    <row r="156" customFormat="false" ht="15" hidden="false" customHeight="false" outlineLevel="0" collapsed="false">
      <c r="A156" s="29"/>
      <c r="B156" s="14"/>
      <c r="C156" s="19" t="str">
        <f aca="false">IF(B156="","",IFERROR(INDEX(Alunos!$J$2:$J$301,MATCH(B156,Alunos!$S$2:$S$301,0)),""))</f>
        <v/>
      </c>
      <c r="D156" s="21" t="str">
        <f aca="false">IF(B156="","",IFERROR(INDEX(Alunos!$N$2:$N$301,MATCH(B156,Alunos!$S$2:$S$301,0)),""))</f>
        <v/>
      </c>
      <c r="E156" s="30" t="str">
        <f aca="false">IF(OR(A156="",B156=""),"",DATE(YEAR(A156),MONTH(A156),MIN(IFERROR(INDEX(Alunos!$O$2:$O$301,MATCH(B156,Alunos!$S$2:$S$301,0)),10),DAY(DATE(YEAR(A156),MONTH(A156)+1,0)))))</f>
        <v/>
      </c>
      <c r="F156" s="26"/>
      <c r="G156" s="24"/>
      <c r="H156" s="14"/>
      <c r="I156" s="19" t="str">
        <f aca="true">IF(OR(A156="",B156=""),"",IF(F156&lt;&gt;"","Pago",IF(TODAY()&gt;E156,"Atrasado","Em aberto")))</f>
        <v/>
      </c>
      <c r="J156" s="20" t="str">
        <f aca="true">IF(I156="Atrasado",TODAY()-E156,"")</f>
        <v/>
      </c>
      <c r="K156" s="31" t="str">
        <f aca="false">IF(A156="","",DATE(YEAR(A156),MONTH(A156),1))</f>
        <v/>
      </c>
      <c r="L156" s="14"/>
    </row>
    <row r="157" customFormat="false" ht="15" hidden="false" customHeight="false" outlineLevel="0" collapsed="false">
      <c r="A157" s="29"/>
      <c r="B157" s="14"/>
      <c r="C157" s="19" t="str">
        <f aca="false">IF(B157="","",IFERROR(INDEX(Alunos!$J$2:$J$301,MATCH(B157,Alunos!$S$2:$S$301,0)),""))</f>
        <v/>
      </c>
      <c r="D157" s="21" t="str">
        <f aca="false">IF(B157="","",IFERROR(INDEX(Alunos!$N$2:$N$301,MATCH(B157,Alunos!$S$2:$S$301,0)),""))</f>
        <v/>
      </c>
      <c r="E157" s="30" t="str">
        <f aca="false">IF(OR(A157="",B157=""),"",DATE(YEAR(A157),MONTH(A157),MIN(IFERROR(INDEX(Alunos!$O$2:$O$301,MATCH(B157,Alunos!$S$2:$S$301,0)),10),DAY(DATE(YEAR(A157),MONTH(A157)+1,0)))))</f>
        <v/>
      </c>
      <c r="F157" s="26"/>
      <c r="G157" s="24"/>
      <c r="H157" s="14"/>
      <c r="I157" s="19" t="str">
        <f aca="true">IF(OR(A157="",B157=""),"",IF(F157&lt;&gt;"","Pago",IF(TODAY()&gt;E157,"Atrasado","Em aberto")))</f>
        <v/>
      </c>
      <c r="J157" s="20" t="str">
        <f aca="true">IF(I157="Atrasado",TODAY()-E157,"")</f>
        <v/>
      </c>
      <c r="K157" s="31" t="str">
        <f aca="false">IF(A157="","",DATE(YEAR(A157),MONTH(A157),1))</f>
        <v/>
      </c>
      <c r="L157" s="14"/>
    </row>
    <row r="158" customFormat="false" ht="15" hidden="false" customHeight="false" outlineLevel="0" collapsed="false">
      <c r="A158" s="29"/>
      <c r="B158" s="14"/>
      <c r="C158" s="19" t="str">
        <f aca="false">IF(B158="","",IFERROR(INDEX(Alunos!$J$2:$J$301,MATCH(B158,Alunos!$S$2:$S$301,0)),""))</f>
        <v/>
      </c>
      <c r="D158" s="21" t="str">
        <f aca="false">IF(B158="","",IFERROR(INDEX(Alunos!$N$2:$N$301,MATCH(B158,Alunos!$S$2:$S$301,0)),""))</f>
        <v/>
      </c>
      <c r="E158" s="30" t="str">
        <f aca="false">IF(OR(A158="",B158=""),"",DATE(YEAR(A158),MONTH(A158),MIN(IFERROR(INDEX(Alunos!$O$2:$O$301,MATCH(B158,Alunos!$S$2:$S$301,0)),10),DAY(DATE(YEAR(A158),MONTH(A158)+1,0)))))</f>
        <v/>
      </c>
      <c r="F158" s="26"/>
      <c r="G158" s="24"/>
      <c r="H158" s="14"/>
      <c r="I158" s="19" t="str">
        <f aca="true">IF(OR(A158="",B158=""),"",IF(F158&lt;&gt;"","Pago",IF(TODAY()&gt;E158,"Atrasado","Em aberto")))</f>
        <v/>
      </c>
      <c r="J158" s="20" t="str">
        <f aca="true">IF(I158="Atrasado",TODAY()-E158,"")</f>
        <v/>
      </c>
      <c r="K158" s="31" t="str">
        <f aca="false">IF(A158="","",DATE(YEAR(A158),MONTH(A158),1))</f>
        <v/>
      </c>
      <c r="L158" s="14"/>
    </row>
    <row r="159" customFormat="false" ht="15" hidden="false" customHeight="false" outlineLevel="0" collapsed="false">
      <c r="A159" s="29"/>
      <c r="B159" s="14"/>
      <c r="C159" s="19" t="str">
        <f aca="false">IF(B159="","",IFERROR(INDEX(Alunos!$J$2:$J$301,MATCH(B159,Alunos!$S$2:$S$301,0)),""))</f>
        <v/>
      </c>
      <c r="D159" s="21" t="str">
        <f aca="false">IF(B159="","",IFERROR(INDEX(Alunos!$N$2:$N$301,MATCH(B159,Alunos!$S$2:$S$301,0)),""))</f>
        <v/>
      </c>
      <c r="E159" s="30" t="str">
        <f aca="false">IF(OR(A159="",B159=""),"",DATE(YEAR(A159),MONTH(A159),MIN(IFERROR(INDEX(Alunos!$O$2:$O$301,MATCH(B159,Alunos!$S$2:$S$301,0)),10),DAY(DATE(YEAR(A159),MONTH(A159)+1,0)))))</f>
        <v/>
      </c>
      <c r="F159" s="26"/>
      <c r="G159" s="24"/>
      <c r="H159" s="14"/>
      <c r="I159" s="19" t="str">
        <f aca="true">IF(OR(A159="",B159=""),"",IF(F159&lt;&gt;"","Pago",IF(TODAY()&gt;E159,"Atrasado","Em aberto")))</f>
        <v/>
      </c>
      <c r="J159" s="20" t="str">
        <f aca="true">IF(I159="Atrasado",TODAY()-E159,"")</f>
        <v/>
      </c>
      <c r="K159" s="31" t="str">
        <f aca="false">IF(A159="","",DATE(YEAR(A159),MONTH(A159),1))</f>
        <v/>
      </c>
      <c r="L159" s="14"/>
    </row>
    <row r="160" customFormat="false" ht="15" hidden="false" customHeight="false" outlineLevel="0" collapsed="false">
      <c r="A160" s="29"/>
      <c r="B160" s="14"/>
      <c r="C160" s="19" t="str">
        <f aca="false">IF(B160="","",IFERROR(INDEX(Alunos!$J$2:$J$301,MATCH(B160,Alunos!$S$2:$S$301,0)),""))</f>
        <v/>
      </c>
      <c r="D160" s="21" t="str">
        <f aca="false">IF(B160="","",IFERROR(INDEX(Alunos!$N$2:$N$301,MATCH(B160,Alunos!$S$2:$S$301,0)),""))</f>
        <v/>
      </c>
      <c r="E160" s="30" t="str">
        <f aca="false">IF(OR(A160="",B160=""),"",DATE(YEAR(A160),MONTH(A160),MIN(IFERROR(INDEX(Alunos!$O$2:$O$301,MATCH(B160,Alunos!$S$2:$S$301,0)),10),DAY(DATE(YEAR(A160),MONTH(A160)+1,0)))))</f>
        <v/>
      </c>
      <c r="F160" s="26"/>
      <c r="G160" s="24"/>
      <c r="H160" s="14"/>
      <c r="I160" s="19" t="str">
        <f aca="true">IF(OR(A160="",B160=""),"",IF(F160&lt;&gt;"","Pago",IF(TODAY()&gt;E160,"Atrasado","Em aberto")))</f>
        <v/>
      </c>
      <c r="J160" s="20" t="str">
        <f aca="true">IF(I160="Atrasado",TODAY()-E160,"")</f>
        <v/>
      </c>
      <c r="K160" s="31" t="str">
        <f aca="false">IF(A160="","",DATE(YEAR(A160),MONTH(A160),1))</f>
        <v/>
      </c>
      <c r="L160" s="14"/>
    </row>
    <row r="161" customFormat="false" ht="15" hidden="false" customHeight="false" outlineLevel="0" collapsed="false">
      <c r="A161" s="29"/>
      <c r="B161" s="14"/>
      <c r="C161" s="19" t="str">
        <f aca="false">IF(B161="","",IFERROR(INDEX(Alunos!$J$2:$J$301,MATCH(B161,Alunos!$S$2:$S$301,0)),""))</f>
        <v/>
      </c>
      <c r="D161" s="21" t="str">
        <f aca="false">IF(B161="","",IFERROR(INDEX(Alunos!$N$2:$N$301,MATCH(B161,Alunos!$S$2:$S$301,0)),""))</f>
        <v/>
      </c>
      <c r="E161" s="30" t="str">
        <f aca="false">IF(OR(A161="",B161=""),"",DATE(YEAR(A161),MONTH(A161),MIN(IFERROR(INDEX(Alunos!$O$2:$O$301,MATCH(B161,Alunos!$S$2:$S$301,0)),10),DAY(DATE(YEAR(A161),MONTH(A161)+1,0)))))</f>
        <v/>
      </c>
      <c r="F161" s="26"/>
      <c r="G161" s="24"/>
      <c r="H161" s="14"/>
      <c r="I161" s="19" t="str">
        <f aca="true">IF(OR(A161="",B161=""),"",IF(F161&lt;&gt;"","Pago",IF(TODAY()&gt;E161,"Atrasado","Em aberto")))</f>
        <v/>
      </c>
      <c r="J161" s="20" t="str">
        <f aca="true">IF(I161="Atrasado",TODAY()-E161,"")</f>
        <v/>
      </c>
      <c r="K161" s="31" t="str">
        <f aca="false">IF(A161="","",DATE(YEAR(A161),MONTH(A161),1))</f>
        <v/>
      </c>
      <c r="L161" s="14"/>
    </row>
    <row r="162" customFormat="false" ht="15" hidden="false" customHeight="false" outlineLevel="0" collapsed="false">
      <c r="A162" s="29"/>
      <c r="B162" s="14"/>
      <c r="C162" s="19" t="str">
        <f aca="false">IF(B162="","",IFERROR(INDEX(Alunos!$J$2:$J$301,MATCH(B162,Alunos!$S$2:$S$301,0)),""))</f>
        <v/>
      </c>
      <c r="D162" s="21" t="str">
        <f aca="false">IF(B162="","",IFERROR(INDEX(Alunos!$N$2:$N$301,MATCH(B162,Alunos!$S$2:$S$301,0)),""))</f>
        <v/>
      </c>
      <c r="E162" s="30" t="str">
        <f aca="false">IF(OR(A162="",B162=""),"",DATE(YEAR(A162),MONTH(A162),MIN(IFERROR(INDEX(Alunos!$O$2:$O$301,MATCH(B162,Alunos!$S$2:$S$301,0)),10),DAY(DATE(YEAR(A162),MONTH(A162)+1,0)))))</f>
        <v/>
      </c>
      <c r="F162" s="26"/>
      <c r="G162" s="24"/>
      <c r="H162" s="14"/>
      <c r="I162" s="19" t="str">
        <f aca="true">IF(OR(A162="",B162=""),"",IF(F162&lt;&gt;"","Pago",IF(TODAY()&gt;E162,"Atrasado","Em aberto")))</f>
        <v/>
      </c>
      <c r="J162" s="20" t="str">
        <f aca="true">IF(I162="Atrasado",TODAY()-E162,"")</f>
        <v/>
      </c>
      <c r="K162" s="31" t="str">
        <f aca="false">IF(A162="","",DATE(YEAR(A162),MONTH(A162),1))</f>
        <v/>
      </c>
      <c r="L162" s="14"/>
    </row>
    <row r="163" customFormat="false" ht="15" hidden="false" customHeight="false" outlineLevel="0" collapsed="false">
      <c r="A163" s="29"/>
      <c r="B163" s="14"/>
      <c r="C163" s="19" t="str">
        <f aca="false">IF(B163="","",IFERROR(INDEX(Alunos!$J$2:$J$301,MATCH(B163,Alunos!$S$2:$S$301,0)),""))</f>
        <v/>
      </c>
      <c r="D163" s="21" t="str">
        <f aca="false">IF(B163="","",IFERROR(INDEX(Alunos!$N$2:$N$301,MATCH(B163,Alunos!$S$2:$S$301,0)),""))</f>
        <v/>
      </c>
      <c r="E163" s="30" t="str">
        <f aca="false">IF(OR(A163="",B163=""),"",DATE(YEAR(A163),MONTH(A163),MIN(IFERROR(INDEX(Alunos!$O$2:$O$301,MATCH(B163,Alunos!$S$2:$S$301,0)),10),DAY(DATE(YEAR(A163),MONTH(A163)+1,0)))))</f>
        <v/>
      </c>
      <c r="F163" s="26"/>
      <c r="G163" s="24"/>
      <c r="H163" s="14"/>
      <c r="I163" s="19" t="str">
        <f aca="true">IF(OR(A163="",B163=""),"",IF(F163&lt;&gt;"","Pago",IF(TODAY()&gt;E163,"Atrasado","Em aberto")))</f>
        <v/>
      </c>
      <c r="J163" s="20" t="str">
        <f aca="true">IF(I163="Atrasado",TODAY()-E163,"")</f>
        <v/>
      </c>
      <c r="K163" s="31" t="str">
        <f aca="false">IF(A163="","",DATE(YEAR(A163),MONTH(A163),1))</f>
        <v/>
      </c>
      <c r="L163" s="14"/>
    </row>
    <row r="164" customFormat="false" ht="15" hidden="false" customHeight="false" outlineLevel="0" collapsed="false">
      <c r="A164" s="29"/>
      <c r="B164" s="14"/>
      <c r="C164" s="19" t="str">
        <f aca="false">IF(B164="","",IFERROR(INDEX(Alunos!$J$2:$J$301,MATCH(B164,Alunos!$S$2:$S$301,0)),""))</f>
        <v/>
      </c>
      <c r="D164" s="21" t="str">
        <f aca="false">IF(B164="","",IFERROR(INDEX(Alunos!$N$2:$N$301,MATCH(B164,Alunos!$S$2:$S$301,0)),""))</f>
        <v/>
      </c>
      <c r="E164" s="30" t="str">
        <f aca="false">IF(OR(A164="",B164=""),"",DATE(YEAR(A164),MONTH(A164),MIN(IFERROR(INDEX(Alunos!$O$2:$O$301,MATCH(B164,Alunos!$S$2:$S$301,0)),10),DAY(DATE(YEAR(A164),MONTH(A164)+1,0)))))</f>
        <v/>
      </c>
      <c r="F164" s="26"/>
      <c r="G164" s="24"/>
      <c r="H164" s="14"/>
      <c r="I164" s="19" t="str">
        <f aca="true">IF(OR(A164="",B164=""),"",IF(F164&lt;&gt;"","Pago",IF(TODAY()&gt;E164,"Atrasado","Em aberto")))</f>
        <v/>
      </c>
      <c r="J164" s="20" t="str">
        <f aca="true">IF(I164="Atrasado",TODAY()-E164,"")</f>
        <v/>
      </c>
      <c r="K164" s="31" t="str">
        <f aca="false">IF(A164="","",DATE(YEAR(A164),MONTH(A164),1))</f>
        <v/>
      </c>
      <c r="L164" s="14"/>
    </row>
    <row r="165" customFormat="false" ht="15" hidden="false" customHeight="false" outlineLevel="0" collapsed="false">
      <c r="A165" s="29"/>
      <c r="B165" s="14"/>
      <c r="C165" s="19" t="str">
        <f aca="false">IF(B165="","",IFERROR(INDEX(Alunos!$J$2:$J$301,MATCH(B165,Alunos!$S$2:$S$301,0)),""))</f>
        <v/>
      </c>
      <c r="D165" s="21" t="str">
        <f aca="false">IF(B165="","",IFERROR(INDEX(Alunos!$N$2:$N$301,MATCH(B165,Alunos!$S$2:$S$301,0)),""))</f>
        <v/>
      </c>
      <c r="E165" s="30" t="str">
        <f aca="false">IF(OR(A165="",B165=""),"",DATE(YEAR(A165),MONTH(A165),MIN(IFERROR(INDEX(Alunos!$O$2:$O$301,MATCH(B165,Alunos!$S$2:$S$301,0)),10),DAY(DATE(YEAR(A165),MONTH(A165)+1,0)))))</f>
        <v/>
      </c>
      <c r="F165" s="26"/>
      <c r="G165" s="24"/>
      <c r="H165" s="14"/>
      <c r="I165" s="19" t="str">
        <f aca="true">IF(OR(A165="",B165=""),"",IF(F165&lt;&gt;"","Pago",IF(TODAY()&gt;E165,"Atrasado","Em aberto")))</f>
        <v/>
      </c>
      <c r="J165" s="20" t="str">
        <f aca="true">IF(I165="Atrasado",TODAY()-E165,"")</f>
        <v/>
      </c>
      <c r="K165" s="31" t="str">
        <f aca="false">IF(A165="","",DATE(YEAR(A165),MONTH(A165),1))</f>
        <v/>
      </c>
      <c r="L165" s="14"/>
    </row>
    <row r="166" customFormat="false" ht="15" hidden="false" customHeight="false" outlineLevel="0" collapsed="false">
      <c r="A166" s="29"/>
      <c r="B166" s="14"/>
      <c r="C166" s="19" t="str">
        <f aca="false">IF(B166="","",IFERROR(INDEX(Alunos!$J$2:$J$301,MATCH(B166,Alunos!$S$2:$S$301,0)),""))</f>
        <v/>
      </c>
      <c r="D166" s="21" t="str">
        <f aca="false">IF(B166="","",IFERROR(INDEX(Alunos!$N$2:$N$301,MATCH(B166,Alunos!$S$2:$S$301,0)),""))</f>
        <v/>
      </c>
      <c r="E166" s="30" t="str">
        <f aca="false">IF(OR(A166="",B166=""),"",DATE(YEAR(A166),MONTH(A166),MIN(IFERROR(INDEX(Alunos!$O$2:$O$301,MATCH(B166,Alunos!$S$2:$S$301,0)),10),DAY(DATE(YEAR(A166),MONTH(A166)+1,0)))))</f>
        <v/>
      </c>
      <c r="F166" s="26"/>
      <c r="G166" s="24"/>
      <c r="H166" s="14"/>
      <c r="I166" s="19" t="str">
        <f aca="true">IF(OR(A166="",B166=""),"",IF(F166&lt;&gt;"","Pago",IF(TODAY()&gt;E166,"Atrasado","Em aberto")))</f>
        <v/>
      </c>
      <c r="J166" s="20" t="str">
        <f aca="true">IF(I166="Atrasado",TODAY()-E166,"")</f>
        <v/>
      </c>
      <c r="K166" s="31" t="str">
        <f aca="false">IF(A166="","",DATE(YEAR(A166),MONTH(A166),1))</f>
        <v/>
      </c>
      <c r="L166" s="14"/>
    </row>
    <row r="167" customFormat="false" ht="15" hidden="false" customHeight="false" outlineLevel="0" collapsed="false">
      <c r="A167" s="29"/>
      <c r="B167" s="14"/>
      <c r="C167" s="19" t="str">
        <f aca="false">IF(B167="","",IFERROR(INDEX(Alunos!$J$2:$J$301,MATCH(B167,Alunos!$S$2:$S$301,0)),""))</f>
        <v/>
      </c>
      <c r="D167" s="21" t="str">
        <f aca="false">IF(B167="","",IFERROR(INDEX(Alunos!$N$2:$N$301,MATCH(B167,Alunos!$S$2:$S$301,0)),""))</f>
        <v/>
      </c>
      <c r="E167" s="30" t="str">
        <f aca="false">IF(OR(A167="",B167=""),"",DATE(YEAR(A167),MONTH(A167),MIN(IFERROR(INDEX(Alunos!$O$2:$O$301,MATCH(B167,Alunos!$S$2:$S$301,0)),10),DAY(DATE(YEAR(A167),MONTH(A167)+1,0)))))</f>
        <v/>
      </c>
      <c r="F167" s="26"/>
      <c r="G167" s="24"/>
      <c r="H167" s="14"/>
      <c r="I167" s="19" t="str">
        <f aca="true">IF(OR(A167="",B167=""),"",IF(F167&lt;&gt;"","Pago",IF(TODAY()&gt;E167,"Atrasado","Em aberto")))</f>
        <v/>
      </c>
      <c r="J167" s="20" t="str">
        <f aca="true">IF(I167="Atrasado",TODAY()-E167,"")</f>
        <v/>
      </c>
      <c r="K167" s="31" t="str">
        <f aca="false">IF(A167="","",DATE(YEAR(A167),MONTH(A167),1))</f>
        <v/>
      </c>
      <c r="L167" s="14"/>
    </row>
    <row r="168" customFormat="false" ht="15" hidden="false" customHeight="false" outlineLevel="0" collapsed="false">
      <c r="A168" s="29"/>
      <c r="B168" s="14"/>
      <c r="C168" s="19" t="str">
        <f aca="false">IF(B168="","",IFERROR(INDEX(Alunos!$J$2:$J$301,MATCH(B168,Alunos!$S$2:$S$301,0)),""))</f>
        <v/>
      </c>
      <c r="D168" s="21" t="str">
        <f aca="false">IF(B168="","",IFERROR(INDEX(Alunos!$N$2:$N$301,MATCH(B168,Alunos!$S$2:$S$301,0)),""))</f>
        <v/>
      </c>
      <c r="E168" s="30" t="str">
        <f aca="false">IF(OR(A168="",B168=""),"",DATE(YEAR(A168),MONTH(A168),MIN(IFERROR(INDEX(Alunos!$O$2:$O$301,MATCH(B168,Alunos!$S$2:$S$301,0)),10),DAY(DATE(YEAR(A168),MONTH(A168)+1,0)))))</f>
        <v/>
      </c>
      <c r="F168" s="26"/>
      <c r="G168" s="24"/>
      <c r="H168" s="14"/>
      <c r="I168" s="19" t="str">
        <f aca="true">IF(OR(A168="",B168=""),"",IF(F168&lt;&gt;"","Pago",IF(TODAY()&gt;E168,"Atrasado","Em aberto")))</f>
        <v/>
      </c>
      <c r="J168" s="20" t="str">
        <f aca="true">IF(I168="Atrasado",TODAY()-E168,"")</f>
        <v/>
      </c>
      <c r="K168" s="31" t="str">
        <f aca="false">IF(A168="","",DATE(YEAR(A168),MONTH(A168),1))</f>
        <v/>
      </c>
      <c r="L168" s="14"/>
    </row>
    <row r="169" customFormat="false" ht="15" hidden="false" customHeight="false" outlineLevel="0" collapsed="false">
      <c r="A169" s="29"/>
      <c r="B169" s="14"/>
      <c r="C169" s="19" t="str">
        <f aca="false">IF(B169="","",IFERROR(INDEX(Alunos!$J$2:$J$301,MATCH(B169,Alunos!$S$2:$S$301,0)),""))</f>
        <v/>
      </c>
      <c r="D169" s="21" t="str">
        <f aca="false">IF(B169="","",IFERROR(INDEX(Alunos!$N$2:$N$301,MATCH(B169,Alunos!$S$2:$S$301,0)),""))</f>
        <v/>
      </c>
      <c r="E169" s="30" t="str">
        <f aca="false">IF(OR(A169="",B169=""),"",DATE(YEAR(A169),MONTH(A169),MIN(IFERROR(INDEX(Alunos!$O$2:$O$301,MATCH(B169,Alunos!$S$2:$S$301,0)),10),DAY(DATE(YEAR(A169),MONTH(A169)+1,0)))))</f>
        <v/>
      </c>
      <c r="F169" s="26"/>
      <c r="G169" s="24"/>
      <c r="H169" s="14"/>
      <c r="I169" s="19" t="str">
        <f aca="true">IF(OR(A169="",B169=""),"",IF(F169&lt;&gt;"","Pago",IF(TODAY()&gt;E169,"Atrasado","Em aberto")))</f>
        <v/>
      </c>
      <c r="J169" s="20" t="str">
        <f aca="true">IF(I169="Atrasado",TODAY()-E169,"")</f>
        <v/>
      </c>
      <c r="K169" s="31" t="str">
        <f aca="false">IF(A169="","",DATE(YEAR(A169),MONTH(A169),1))</f>
        <v/>
      </c>
      <c r="L169" s="14"/>
    </row>
    <row r="170" customFormat="false" ht="15" hidden="false" customHeight="false" outlineLevel="0" collapsed="false">
      <c r="A170" s="29"/>
      <c r="B170" s="14"/>
      <c r="C170" s="19" t="str">
        <f aca="false">IF(B170="","",IFERROR(INDEX(Alunos!$J$2:$J$301,MATCH(B170,Alunos!$S$2:$S$301,0)),""))</f>
        <v/>
      </c>
      <c r="D170" s="21" t="str">
        <f aca="false">IF(B170="","",IFERROR(INDEX(Alunos!$N$2:$N$301,MATCH(B170,Alunos!$S$2:$S$301,0)),""))</f>
        <v/>
      </c>
      <c r="E170" s="30" t="str">
        <f aca="false">IF(OR(A170="",B170=""),"",DATE(YEAR(A170),MONTH(A170),MIN(IFERROR(INDEX(Alunos!$O$2:$O$301,MATCH(B170,Alunos!$S$2:$S$301,0)),10),DAY(DATE(YEAR(A170),MONTH(A170)+1,0)))))</f>
        <v/>
      </c>
      <c r="F170" s="26"/>
      <c r="G170" s="24"/>
      <c r="H170" s="14"/>
      <c r="I170" s="19" t="str">
        <f aca="true">IF(OR(A170="",B170=""),"",IF(F170&lt;&gt;"","Pago",IF(TODAY()&gt;E170,"Atrasado","Em aberto")))</f>
        <v/>
      </c>
      <c r="J170" s="20" t="str">
        <f aca="true">IF(I170="Atrasado",TODAY()-E170,"")</f>
        <v/>
      </c>
      <c r="K170" s="31" t="str">
        <f aca="false">IF(A170="","",DATE(YEAR(A170),MONTH(A170),1))</f>
        <v/>
      </c>
      <c r="L170" s="14"/>
    </row>
    <row r="171" customFormat="false" ht="15" hidden="false" customHeight="false" outlineLevel="0" collapsed="false">
      <c r="A171" s="29"/>
      <c r="B171" s="14"/>
      <c r="C171" s="19" t="str">
        <f aca="false">IF(B171="","",IFERROR(INDEX(Alunos!$J$2:$J$301,MATCH(B171,Alunos!$S$2:$S$301,0)),""))</f>
        <v/>
      </c>
      <c r="D171" s="21" t="str">
        <f aca="false">IF(B171="","",IFERROR(INDEX(Alunos!$N$2:$N$301,MATCH(B171,Alunos!$S$2:$S$301,0)),""))</f>
        <v/>
      </c>
      <c r="E171" s="30" t="str">
        <f aca="false">IF(OR(A171="",B171=""),"",DATE(YEAR(A171),MONTH(A171),MIN(IFERROR(INDEX(Alunos!$O$2:$O$301,MATCH(B171,Alunos!$S$2:$S$301,0)),10),DAY(DATE(YEAR(A171),MONTH(A171)+1,0)))))</f>
        <v/>
      </c>
      <c r="F171" s="26"/>
      <c r="G171" s="24"/>
      <c r="H171" s="14"/>
      <c r="I171" s="19" t="str">
        <f aca="true">IF(OR(A171="",B171=""),"",IF(F171&lt;&gt;"","Pago",IF(TODAY()&gt;E171,"Atrasado","Em aberto")))</f>
        <v/>
      </c>
      <c r="J171" s="20" t="str">
        <f aca="true">IF(I171="Atrasado",TODAY()-E171,"")</f>
        <v/>
      </c>
      <c r="K171" s="31" t="str">
        <f aca="false">IF(A171="","",DATE(YEAR(A171),MONTH(A171),1))</f>
        <v/>
      </c>
      <c r="L171" s="14"/>
    </row>
    <row r="172" customFormat="false" ht="15" hidden="false" customHeight="false" outlineLevel="0" collapsed="false">
      <c r="A172" s="29"/>
      <c r="B172" s="14"/>
      <c r="C172" s="19" t="str">
        <f aca="false">IF(B172="","",IFERROR(INDEX(Alunos!$J$2:$J$301,MATCH(B172,Alunos!$S$2:$S$301,0)),""))</f>
        <v/>
      </c>
      <c r="D172" s="21" t="str">
        <f aca="false">IF(B172="","",IFERROR(INDEX(Alunos!$N$2:$N$301,MATCH(B172,Alunos!$S$2:$S$301,0)),""))</f>
        <v/>
      </c>
      <c r="E172" s="30" t="str">
        <f aca="false">IF(OR(A172="",B172=""),"",DATE(YEAR(A172),MONTH(A172),MIN(IFERROR(INDEX(Alunos!$O$2:$O$301,MATCH(B172,Alunos!$S$2:$S$301,0)),10),DAY(DATE(YEAR(A172),MONTH(A172)+1,0)))))</f>
        <v/>
      </c>
      <c r="F172" s="26"/>
      <c r="G172" s="24"/>
      <c r="H172" s="14"/>
      <c r="I172" s="19" t="str">
        <f aca="true">IF(OR(A172="",B172=""),"",IF(F172&lt;&gt;"","Pago",IF(TODAY()&gt;E172,"Atrasado","Em aberto")))</f>
        <v/>
      </c>
      <c r="J172" s="20" t="str">
        <f aca="true">IF(I172="Atrasado",TODAY()-E172,"")</f>
        <v/>
      </c>
      <c r="K172" s="31" t="str">
        <f aca="false">IF(A172="","",DATE(YEAR(A172),MONTH(A172),1))</f>
        <v/>
      </c>
      <c r="L172" s="14"/>
    </row>
    <row r="173" customFormat="false" ht="15" hidden="false" customHeight="false" outlineLevel="0" collapsed="false">
      <c r="A173" s="29"/>
      <c r="B173" s="14"/>
      <c r="C173" s="19" t="str">
        <f aca="false">IF(B173="","",IFERROR(INDEX(Alunos!$J$2:$J$301,MATCH(B173,Alunos!$S$2:$S$301,0)),""))</f>
        <v/>
      </c>
      <c r="D173" s="21" t="str">
        <f aca="false">IF(B173="","",IFERROR(INDEX(Alunos!$N$2:$N$301,MATCH(B173,Alunos!$S$2:$S$301,0)),""))</f>
        <v/>
      </c>
      <c r="E173" s="30" t="str">
        <f aca="false">IF(OR(A173="",B173=""),"",DATE(YEAR(A173),MONTH(A173),MIN(IFERROR(INDEX(Alunos!$O$2:$O$301,MATCH(B173,Alunos!$S$2:$S$301,0)),10),DAY(DATE(YEAR(A173),MONTH(A173)+1,0)))))</f>
        <v/>
      </c>
      <c r="F173" s="26"/>
      <c r="G173" s="24"/>
      <c r="H173" s="14"/>
      <c r="I173" s="19" t="str">
        <f aca="true">IF(OR(A173="",B173=""),"",IF(F173&lt;&gt;"","Pago",IF(TODAY()&gt;E173,"Atrasado","Em aberto")))</f>
        <v/>
      </c>
      <c r="J173" s="20" t="str">
        <f aca="true">IF(I173="Atrasado",TODAY()-E173,"")</f>
        <v/>
      </c>
      <c r="K173" s="31" t="str">
        <f aca="false">IF(A173="","",DATE(YEAR(A173),MONTH(A173),1))</f>
        <v/>
      </c>
      <c r="L173" s="14"/>
    </row>
    <row r="174" customFormat="false" ht="15" hidden="false" customHeight="false" outlineLevel="0" collapsed="false">
      <c r="A174" s="29"/>
      <c r="B174" s="14"/>
      <c r="C174" s="19" t="str">
        <f aca="false">IF(B174="","",IFERROR(INDEX(Alunos!$J$2:$J$301,MATCH(B174,Alunos!$S$2:$S$301,0)),""))</f>
        <v/>
      </c>
      <c r="D174" s="21" t="str">
        <f aca="false">IF(B174="","",IFERROR(INDEX(Alunos!$N$2:$N$301,MATCH(B174,Alunos!$S$2:$S$301,0)),""))</f>
        <v/>
      </c>
      <c r="E174" s="30" t="str">
        <f aca="false">IF(OR(A174="",B174=""),"",DATE(YEAR(A174),MONTH(A174),MIN(IFERROR(INDEX(Alunos!$O$2:$O$301,MATCH(B174,Alunos!$S$2:$S$301,0)),10),DAY(DATE(YEAR(A174),MONTH(A174)+1,0)))))</f>
        <v/>
      </c>
      <c r="F174" s="26"/>
      <c r="G174" s="24"/>
      <c r="H174" s="14"/>
      <c r="I174" s="19" t="str">
        <f aca="true">IF(OR(A174="",B174=""),"",IF(F174&lt;&gt;"","Pago",IF(TODAY()&gt;E174,"Atrasado","Em aberto")))</f>
        <v/>
      </c>
      <c r="J174" s="20" t="str">
        <f aca="true">IF(I174="Atrasado",TODAY()-E174,"")</f>
        <v/>
      </c>
      <c r="K174" s="31" t="str">
        <f aca="false">IF(A174="","",DATE(YEAR(A174),MONTH(A174),1))</f>
        <v/>
      </c>
      <c r="L174" s="14"/>
    </row>
    <row r="175" customFormat="false" ht="15" hidden="false" customHeight="false" outlineLevel="0" collapsed="false">
      <c r="A175" s="29"/>
      <c r="B175" s="14"/>
      <c r="C175" s="19" t="str">
        <f aca="false">IF(B175="","",IFERROR(INDEX(Alunos!$J$2:$J$301,MATCH(B175,Alunos!$S$2:$S$301,0)),""))</f>
        <v/>
      </c>
      <c r="D175" s="21" t="str">
        <f aca="false">IF(B175="","",IFERROR(INDEX(Alunos!$N$2:$N$301,MATCH(B175,Alunos!$S$2:$S$301,0)),""))</f>
        <v/>
      </c>
      <c r="E175" s="30" t="str">
        <f aca="false">IF(OR(A175="",B175=""),"",DATE(YEAR(A175),MONTH(A175),MIN(IFERROR(INDEX(Alunos!$O$2:$O$301,MATCH(B175,Alunos!$S$2:$S$301,0)),10),DAY(DATE(YEAR(A175),MONTH(A175)+1,0)))))</f>
        <v/>
      </c>
      <c r="F175" s="26"/>
      <c r="G175" s="24"/>
      <c r="H175" s="14"/>
      <c r="I175" s="19" t="str">
        <f aca="true">IF(OR(A175="",B175=""),"",IF(F175&lt;&gt;"","Pago",IF(TODAY()&gt;E175,"Atrasado","Em aberto")))</f>
        <v/>
      </c>
      <c r="J175" s="20" t="str">
        <f aca="true">IF(I175="Atrasado",TODAY()-E175,"")</f>
        <v/>
      </c>
      <c r="K175" s="31" t="str">
        <f aca="false">IF(A175="","",DATE(YEAR(A175),MONTH(A175),1))</f>
        <v/>
      </c>
      <c r="L175" s="14"/>
    </row>
    <row r="176" customFormat="false" ht="15" hidden="false" customHeight="false" outlineLevel="0" collapsed="false">
      <c r="A176" s="29"/>
      <c r="B176" s="14"/>
      <c r="C176" s="19" t="str">
        <f aca="false">IF(B176="","",IFERROR(INDEX(Alunos!$J$2:$J$301,MATCH(B176,Alunos!$S$2:$S$301,0)),""))</f>
        <v/>
      </c>
      <c r="D176" s="21" t="str">
        <f aca="false">IF(B176="","",IFERROR(INDEX(Alunos!$N$2:$N$301,MATCH(B176,Alunos!$S$2:$S$301,0)),""))</f>
        <v/>
      </c>
      <c r="E176" s="30" t="str">
        <f aca="false">IF(OR(A176="",B176=""),"",DATE(YEAR(A176),MONTH(A176),MIN(IFERROR(INDEX(Alunos!$O$2:$O$301,MATCH(B176,Alunos!$S$2:$S$301,0)),10),DAY(DATE(YEAR(A176),MONTH(A176)+1,0)))))</f>
        <v/>
      </c>
      <c r="F176" s="26"/>
      <c r="G176" s="24"/>
      <c r="H176" s="14"/>
      <c r="I176" s="19" t="str">
        <f aca="true">IF(OR(A176="",B176=""),"",IF(F176&lt;&gt;"","Pago",IF(TODAY()&gt;E176,"Atrasado","Em aberto")))</f>
        <v/>
      </c>
      <c r="J176" s="20" t="str">
        <f aca="true">IF(I176="Atrasado",TODAY()-E176,"")</f>
        <v/>
      </c>
      <c r="K176" s="31" t="str">
        <f aca="false">IF(A176="","",DATE(YEAR(A176),MONTH(A176),1))</f>
        <v/>
      </c>
      <c r="L176" s="14"/>
    </row>
    <row r="177" customFormat="false" ht="15" hidden="false" customHeight="false" outlineLevel="0" collapsed="false">
      <c r="A177" s="29"/>
      <c r="B177" s="14"/>
      <c r="C177" s="19" t="str">
        <f aca="false">IF(B177="","",IFERROR(INDEX(Alunos!$J$2:$J$301,MATCH(B177,Alunos!$S$2:$S$301,0)),""))</f>
        <v/>
      </c>
      <c r="D177" s="21" t="str">
        <f aca="false">IF(B177="","",IFERROR(INDEX(Alunos!$N$2:$N$301,MATCH(B177,Alunos!$S$2:$S$301,0)),""))</f>
        <v/>
      </c>
      <c r="E177" s="30" t="str">
        <f aca="false">IF(OR(A177="",B177=""),"",DATE(YEAR(A177),MONTH(A177),MIN(IFERROR(INDEX(Alunos!$O$2:$O$301,MATCH(B177,Alunos!$S$2:$S$301,0)),10),DAY(DATE(YEAR(A177),MONTH(A177)+1,0)))))</f>
        <v/>
      </c>
      <c r="F177" s="26"/>
      <c r="G177" s="24"/>
      <c r="H177" s="14"/>
      <c r="I177" s="19" t="str">
        <f aca="true">IF(OR(A177="",B177=""),"",IF(F177&lt;&gt;"","Pago",IF(TODAY()&gt;E177,"Atrasado","Em aberto")))</f>
        <v/>
      </c>
      <c r="J177" s="20" t="str">
        <f aca="true">IF(I177="Atrasado",TODAY()-E177,"")</f>
        <v/>
      </c>
      <c r="K177" s="31" t="str">
        <f aca="false">IF(A177="","",DATE(YEAR(A177),MONTH(A177),1))</f>
        <v/>
      </c>
      <c r="L177" s="14"/>
    </row>
    <row r="178" customFormat="false" ht="15" hidden="false" customHeight="false" outlineLevel="0" collapsed="false">
      <c r="A178" s="29"/>
      <c r="B178" s="14"/>
      <c r="C178" s="19" t="str">
        <f aca="false">IF(B178="","",IFERROR(INDEX(Alunos!$J$2:$J$301,MATCH(B178,Alunos!$S$2:$S$301,0)),""))</f>
        <v/>
      </c>
      <c r="D178" s="21" t="str">
        <f aca="false">IF(B178="","",IFERROR(INDEX(Alunos!$N$2:$N$301,MATCH(B178,Alunos!$S$2:$S$301,0)),""))</f>
        <v/>
      </c>
      <c r="E178" s="30" t="str">
        <f aca="false">IF(OR(A178="",B178=""),"",DATE(YEAR(A178),MONTH(A178),MIN(IFERROR(INDEX(Alunos!$O$2:$O$301,MATCH(B178,Alunos!$S$2:$S$301,0)),10),DAY(DATE(YEAR(A178),MONTH(A178)+1,0)))))</f>
        <v/>
      </c>
      <c r="F178" s="26"/>
      <c r="G178" s="24"/>
      <c r="H178" s="14"/>
      <c r="I178" s="19" t="str">
        <f aca="true">IF(OR(A178="",B178=""),"",IF(F178&lt;&gt;"","Pago",IF(TODAY()&gt;E178,"Atrasado","Em aberto")))</f>
        <v/>
      </c>
      <c r="J178" s="20" t="str">
        <f aca="true">IF(I178="Atrasado",TODAY()-E178,"")</f>
        <v/>
      </c>
      <c r="K178" s="31" t="str">
        <f aca="false">IF(A178="","",DATE(YEAR(A178),MONTH(A178),1))</f>
        <v/>
      </c>
      <c r="L178" s="14"/>
    </row>
    <row r="179" customFormat="false" ht="15" hidden="false" customHeight="false" outlineLevel="0" collapsed="false">
      <c r="A179" s="29"/>
      <c r="B179" s="14"/>
      <c r="C179" s="19" t="str">
        <f aca="false">IF(B179="","",IFERROR(INDEX(Alunos!$J$2:$J$301,MATCH(B179,Alunos!$S$2:$S$301,0)),""))</f>
        <v/>
      </c>
      <c r="D179" s="21" t="str">
        <f aca="false">IF(B179="","",IFERROR(INDEX(Alunos!$N$2:$N$301,MATCH(B179,Alunos!$S$2:$S$301,0)),""))</f>
        <v/>
      </c>
      <c r="E179" s="30" t="str">
        <f aca="false">IF(OR(A179="",B179=""),"",DATE(YEAR(A179),MONTH(A179),MIN(IFERROR(INDEX(Alunos!$O$2:$O$301,MATCH(B179,Alunos!$S$2:$S$301,0)),10),DAY(DATE(YEAR(A179),MONTH(A179)+1,0)))))</f>
        <v/>
      </c>
      <c r="F179" s="26"/>
      <c r="G179" s="24"/>
      <c r="H179" s="14"/>
      <c r="I179" s="19" t="str">
        <f aca="true">IF(OR(A179="",B179=""),"",IF(F179&lt;&gt;"","Pago",IF(TODAY()&gt;E179,"Atrasado","Em aberto")))</f>
        <v/>
      </c>
      <c r="J179" s="20" t="str">
        <f aca="true">IF(I179="Atrasado",TODAY()-E179,"")</f>
        <v/>
      </c>
      <c r="K179" s="31" t="str">
        <f aca="false">IF(A179="","",DATE(YEAR(A179),MONTH(A179),1))</f>
        <v/>
      </c>
      <c r="L179" s="14"/>
    </row>
    <row r="180" customFormat="false" ht="15" hidden="false" customHeight="false" outlineLevel="0" collapsed="false">
      <c r="A180" s="29"/>
      <c r="B180" s="14"/>
      <c r="C180" s="19" t="str">
        <f aca="false">IF(B180="","",IFERROR(INDEX(Alunos!$J$2:$J$301,MATCH(B180,Alunos!$S$2:$S$301,0)),""))</f>
        <v/>
      </c>
      <c r="D180" s="21" t="str">
        <f aca="false">IF(B180="","",IFERROR(INDEX(Alunos!$N$2:$N$301,MATCH(B180,Alunos!$S$2:$S$301,0)),""))</f>
        <v/>
      </c>
      <c r="E180" s="30" t="str">
        <f aca="false">IF(OR(A180="",B180=""),"",DATE(YEAR(A180),MONTH(A180),MIN(IFERROR(INDEX(Alunos!$O$2:$O$301,MATCH(B180,Alunos!$S$2:$S$301,0)),10),DAY(DATE(YEAR(A180),MONTH(A180)+1,0)))))</f>
        <v/>
      </c>
      <c r="F180" s="26"/>
      <c r="G180" s="24"/>
      <c r="H180" s="14"/>
      <c r="I180" s="19" t="str">
        <f aca="true">IF(OR(A180="",B180=""),"",IF(F180&lt;&gt;"","Pago",IF(TODAY()&gt;E180,"Atrasado","Em aberto")))</f>
        <v/>
      </c>
      <c r="J180" s="20" t="str">
        <f aca="true">IF(I180="Atrasado",TODAY()-E180,"")</f>
        <v/>
      </c>
      <c r="K180" s="31" t="str">
        <f aca="false">IF(A180="","",DATE(YEAR(A180),MONTH(A180),1))</f>
        <v/>
      </c>
      <c r="L180" s="14"/>
    </row>
    <row r="181" customFormat="false" ht="15" hidden="false" customHeight="false" outlineLevel="0" collapsed="false">
      <c r="A181" s="29"/>
      <c r="B181" s="14"/>
      <c r="C181" s="19" t="str">
        <f aca="false">IF(B181="","",IFERROR(INDEX(Alunos!$J$2:$J$301,MATCH(B181,Alunos!$S$2:$S$301,0)),""))</f>
        <v/>
      </c>
      <c r="D181" s="21" t="str">
        <f aca="false">IF(B181="","",IFERROR(INDEX(Alunos!$N$2:$N$301,MATCH(B181,Alunos!$S$2:$S$301,0)),""))</f>
        <v/>
      </c>
      <c r="E181" s="30" t="str">
        <f aca="false">IF(OR(A181="",B181=""),"",DATE(YEAR(A181),MONTH(A181),MIN(IFERROR(INDEX(Alunos!$O$2:$O$301,MATCH(B181,Alunos!$S$2:$S$301,0)),10),DAY(DATE(YEAR(A181),MONTH(A181)+1,0)))))</f>
        <v/>
      </c>
      <c r="F181" s="26"/>
      <c r="G181" s="24"/>
      <c r="H181" s="14"/>
      <c r="I181" s="19" t="str">
        <f aca="true">IF(OR(A181="",B181=""),"",IF(F181&lt;&gt;"","Pago",IF(TODAY()&gt;E181,"Atrasado","Em aberto")))</f>
        <v/>
      </c>
      <c r="J181" s="20" t="str">
        <f aca="true">IF(I181="Atrasado",TODAY()-E181,"")</f>
        <v/>
      </c>
      <c r="K181" s="31" t="str">
        <f aca="false">IF(A181="","",DATE(YEAR(A181),MONTH(A181),1))</f>
        <v/>
      </c>
      <c r="L181" s="14"/>
    </row>
    <row r="182" customFormat="false" ht="15" hidden="false" customHeight="false" outlineLevel="0" collapsed="false">
      <c r="A182" s="29"/>
      <c r="B182" s="14"/>
      <c r="C182" s="19" t="str">
        <f aca="false">IF(B182="","",IFERROR(INDEX(Alunos!$J$2:$J$301,MATCH(B182,Alunos!$S$2:$S$301,0)),""))</f>
        <v/>
      </c>
      <c r="D182" s="21" t="str">
        <f aca="false">IF(B182="","",IFERROR(INDEX(Alunos!$N$2:$N$301,MATCH(B182,Alunos!$S$2:$S$301,0)),""))</f>
        <v/>
      </c>
      <c r="E182" s="30" t="str">
        <f aca="false">IF(OR(A182="",B182=""),"",DATE(YEAR(A182),MONTH(A182),MIN(IFERROR(INDEX(Alunos!$O$2:$O$301,MATCH(B182,Alunos!$S$2:$S$301,0)),10),DAY(DATE(YEAR(A182),MONTH(A182)+1,0)))))</f>
        <v/>
      </c>
      <c r="F182" s="26"/>
      <c r="G182" s="24"/>
      <c r="H182" s="14"/>
      <c r="I182" s="19" t="str">
        <f aca="true">IF(OR(A182="",B182=""),"",IF(F182&lt;&gt;"","Pago",IF(TODAY()&gt;E182,"Atrasado","Em aberto")))</f>
        <v/>
      </c>
      <c r="J182" s="20" t="str">
        <f aca="true">IF(I182="Atrasado",TODAY()-E182,"")</f>
        <v/>
      </c>
      <c r="K182" s="31" t="str">
        <f aca="false">IF(A182="","",DATE(YEAR(A182),MONTH(A182),1))</f>
        <v/>
      </c>
      <c r="L182" s="14"/>
    </row>
    <row r="183" customFormat="false" ht="15" hidden="false" customHeight="false" outlineLevel="0" collapsed="false">
      <c r="A183" s="29"/>
      <c r="B183" s="14"/>
      <c r="C183" s="19" t="str">
        <f aca="false">IF(B183="","",IFERROR(INDEX(Alunos!$J$2:$J$301,MATCH(B183,Alunos!$S$2:$S$301,0)),""))</f>
        <v/>
      </c>
      <c r="D183" s="21" t="str">
        <f aca="false">IF(B183="","",IFERROR(INDEX(Alunos!$N$2:$N$301,MATCH(B183,Alunos!$S$2:$S$301,0)),""))</f>
        <v/>
      </c>
      <c r="E183" s="30" t="str">
        <f aca="false">IF(OR(A183="",B183=""),"",DATE(YEAR(A183),MONTH(A183),MIN(IFERROR(INDEX(Alunos!$O$2:$O$301,MATCH(B183,Alunos!$S$2:$S$301,0)),10),DAY(DATE(YEAR(A183),MONTH(A183)+1,0)))))</f>
        <v/>
      </c>
      <c r="F183" s="26"/>
      <c r="G183" s="24"/>
      <c r="H183" s="14"/>
      <c r="I183" s="19" t="str">
        <f aca="true">IF(OR(A183="",B183=""),"",IF(F183&lt;&gt;"","Pago",IF(TODAY()&gt;E183,"Atrasado","Em aberto")))</f>
        <v/>
      </c>
      <c r="J183" s="20" t="str">
        <f aca="true">IF(I183="Atrasado",TODAY()-E183,"")</f>
        <v/>
      </c>
      <c r="K183" s="31" t="str">
        <f aca="false">IF(A183="","",DATE(YEAR(A183),MONTH(A183),1))</f>
        <v/>
      </c>
      <c r="L183" s="14"/>
    </row>
    <row r="184" customFormat="false" ht="15" hidden="false" customHeight="false" outlineLevel="0" collapsed="false">
      <c r="A184" s="29"/>
      <c r="B184" s="14"/>
      <c r="C184" s="19" t="str">
        <f aca="false">IF(B184="","",IFERROR(INDEX(Alunos!$J$2:$J$301,MATCH(B184,Alunos!$S$2:$S$301,0)),""))</f>
        <v/>
      </c>
      <c r="D184" s="21" t="str">
        <f aca="false">IF(B184="","",IFERROR(INDEX(Alunos!$N$2:$N$301,MATCH(B184,Alunos!$S$2:$S$301,0)),""))</f>
        <v/>
      </c>
      <c r="E184" s="30" t="str">
        <f aca="false">IF(OR(A184="",B184=""),"",DATE(YEAR(A184),MONTH(A184),MIN(IFERROR(INDEX(Alunos!$O$2:$O$301,MATCH(B184,Alunos!$S$2:$S$301,0)),10),DAY(DATE(YEAR(A184),MONTH(A184)+1,0)))))</f>
        <v/>
      </c>
      <c r="F184" s="26"/>
      <c r="G184" s="24"/>
      <c r="H184" s="14"/>
      <c r="I184" s="19" t="str">
        <f aca="true">IF(OR(A184="",B184=""),"",IF(F184&lt;&gt;"","Pago",IF(TODAY()&gt;E184,"Atrasado","Em aberto")))</f>
        <v/>
      </c>
      <c r="J184" s="20" t="str">
        <f aca="true">IF(I184="Atrasado",TODAY()-E184,"")</f>
        <v/>
      </c>
      <c r="K184" s="31" t="str">
        <f aca="false">IF(A184="","",DATE(YEAR(A184),MONTH(A184),1))</f>
        <v/>
      </c>
      <c r="L184" s="14"/>
    </row>
    <row r="185" customFormat="false" ht="15" hidden="false" customHeight="false" outlineLevel="0" collapsed="false">
      <c r="A185" s="29"/>
      <c r="B185" s="14"/>
      <c r="C185" s="19" t="str">
        <f aca="false">IF(B185="","",IFERROR(INDEX(Alunos!$J$2:$J$301,MATCH(B185,Alunos!$S$2:$S$301,0)),""))</f>
        <v/>
      </c>
      <c r="D185" s="21" t="str">
        <f aca="false">IF(B185="","",IFERROR(INDEX(Alunos!$N$2:$N$301,MATCH(B185,Alunos!$S$2:$S$301,0)),""))</f>
        <v/>
      </c>
      <c r="E185" s="30" t="str">
        <f aca="false">IF(OR(A185="",B185=""),"",DATE(YEAR(A185),MONTH(A185),MIN(IFERROR(INDEX(Alunos!$O$2:$O$301,MATCH(B185,Alunos!$S$2:$S$301,0)),10),DAY(DATE(YEAR(A185),MONTH(A185)+1,0)))))</f>
        <v/>
      </c>
      <c r="F185" s="26"/>
      <c r="G185" s="24"/>
      <c r="H185" s="14"/>
      <c r="I185" s="19" t="str">
        <f aca="true">IF(OR(A185="",B185=""),"",IF(F185&lt;&gt;"","Pago",IF(TODAY()&gt;E185,"Atrasado","Em aberto")))</f>
        <v/>
      </c>
      <c r="J185" s="20" t="str">
        <f aca="true">IF(I185="Atrasado",TODAY()-E185,"")</f>
        <v/>
      </c>
      <c r="K185" s="31" t="str">
        <f aca="false">IF(A185="","",DATE(YEAR(A185),MONTH(A185),1))</f>
        <v/>
      </c>
      <c r="L185" s="14"/>
    </row>
    <row r="186" customFormat="false" ht="15" hidden="false" customHeight="false" outlineLevel="0" collapsed="false">
      <c r="A186" s="29"/>
      <c r="B186" s="14"/>
      <c r="C186" s="19" t="str">
        <f aca="false">IF(B186="","",IFERROR(INDEX(Alunos!$J$2:$J$301,MATCH(B186,Alunos!$S$2:$S$301,0)),""))</f>
        <v/>
      </c>
      <c r="D186" s="21" t="str">
        <f aca="false">IF(B186="","",IFERROR(INDEX(Alunos!$N$2:$N$301,MATCH(B186,Alunos!$S$2:$S$301,0)),""))</f>
        <v/>
      </c>
      <c r="E186" s="30" t="str">
        <f aca="false">IF(OR(A186="",B186=""),"",DATE(YEAR(A186),MONTH(A186),MIN(IFERROR(INDEX(Alunos!$O$2:$O$301,MATCH(B186,Alunos!$S$2:$S$301,0)),10),DAY(DATE(YEAR(A186),MONTH(A186)+1,0)))))</f>
        <v/>
      </c>
      <c r="F186" s="26"/>
      <c r="G186" s="24"/>
      <c r="H186" s="14"/>
      <c r="I186" s="19" t="str">
        <f aca="true">IF(OR(A186="",B186=""),"",IF(F186&lt;&gt;"","Pago",IF(TODAY()&gt;E186,"Atrasado","Em aberto")))</f>
        <v/>
      </c>
      <c r="J186" s="20" t="str">
        <f aca="true">IF(I186="Atrasado",TODAY()-E186,"")</f>
        <v/>
      </c>
      <c r="K186" s="31" t="str">
        <f aca="false">IF(A186="","",DATE(YEAR(A186),MONTH(A186),1))</f>
        <v/>
      </c>
      <c r="L186" s="14"/>
    </row>
    <row r="187" customFormat="false" ht="15" hidden="false" customHeight="false" outlineLevel="0" collapsed="false">
      <c r="A187" s="29"/>
      <c r="B187" s="14"/>
      <c r="C187" s="19" t="str">
        <f aca="false">IF(B187="","",IFERROR(INDEX(Alunos!$J$2:$J$301,MATCH(B187,Alunos!$S$2:$S$301,0)),""))</f>
        <v/>
      </c>
      <c r="D187" s="21" t="str">
        <f aca="false">IF(B187="","",IFERROR(INDEX(Alunos!$N$2:$N$301,MATCH(B187,Alunos!$S$2:$S$301,0)),""))</f>
        <v/>
      </c>
      <c r="E187" s="30" t="str">
        <f aca="false">IF(OR(A187="",B187=""),"",DATE(YEAR(A187),MONTH(A187),MIN(IFERROR(INDEX(Alunos!$O$2:$O$301,MATCH(B187,Alunos!$S$2:$S$301,0)),10),DAY(DATE(YEAR(A187),MONTH(A187)+1,0)))))</f>
        <v/>
      </c>
      <c r="F187" s="26"/>
      <c r="G187" s="24"/>
      <c r="H187" s="14"/>
      <c r="I187" s="19" t="str">
        <f aca="true">IF(OR(A187="",B187=""),"",IF(F187&lt;&gt;"","Pago",IF(TODAY()&gt;E187,"Atrasado","Em aberto")))</f>
        <v/>
      </c>
      <c r="J187" s="20" t="str">
        <f aca="true">IF(I187="Atrasado",TODAY()-E187,"")</f>
        <v/>
      </c>
      <c r="K187" s="31" t="str">
        <f aca="false">IF(A187="","",DATE(YEAR(A187),MONTH(A187),1))</f>
        <v/>
      </c>
      <c r="L187" s="14"/>
    </row>
    <row r="188" customFormat="false" ht="15" hidden="false" customHeight="false" outlineLevel="0" collapsed="false">
      <c r="A188" s="29"/>
      <c r="B188" s="14"/>
      <c r="C188" s="19" t="str">
        <f aca="false">IF(B188="","",IFERROR(INDEX(Alunos!$J$2:$J$301,MATCH(B188,Alunos!$S$2:$S$301,0)),""))</f>
        <v/>
      </c>
      <c r="D188" s="21" t="str">
        <f aca="false">IF(B188="","",IFERROR(INDEX(Alunos!$N$2:$N$301,MATCH(B188,Alunos!$S$2:$S$301,0)),""))</f>
        <v/>
      </c>
      <c r="E188" s="30" t="str">
        <f aca="false">IF(OR(A188="",B188=""),"",DATE(YEAR(A188),MONTH(A188),MIN(IFERROR(INDEX(Alunos!$O$2:$O$301,MATCH(B188,Alunos!$S$2:$S$301,0)),10),DAY(DATE(YEAR(A188),MONTH(A188)+1,0)))))</f>
        <v/>
      </c>
      <c r="F188" s="26"/>
      <c r="G188" s="24"/>
      <c r="H188" s="14"/>
      <c r="I188" s="19" t="str">
        <f aca="true">IF(OR(A188="",B188=""),"",IF(F188&lt;&gt;"","Pago",IF(TODAY()&gt;E188,"Atrasado","Em aberto")))</f>
        <v/>
      </c>
      <c r="J188" s="20" t="str">
        <f aca="true">IF(I188="Atrasado",TODAY()-E188,"")</f>
        <v/>
      </c>
      <c r="K188" s="31" t="str">
        <f aca="false">IF(A188="","",DATE(YEAR(A188),MONTH(A188),1))</f>
        <v/>
      </c>
      <c r="L188" s="14"/>
    </row>
    <row r="189" customFormat="false" ht="15" hidden="false" customHeight="false" outlineLevel="0" collapsed="false">
      <c r="A189" s="29"/>
      <c r="B189" s="14"/>
      <c r="C189" s="19" t="str">
        <f aca="false">IF(B189="","",IFERROR(INDEX(Alunos!$J$2:$J$301,MATCH(B189,Alunos!$S$2:$S$301,0)),""))</f>
        <v/>
      </c>
      <c r="D189" s="21" t="str">
        <f aca="false">IF(B189="","",IFERROR(INDEX(Alunos!$N$2:$N$301,MATCH(B189,Alunos!$S$2:$S$301,0)),""))</f>
        <v/>
      </c>
      <c r="E189" s="30" t="str">
        <f aca="false">IF(OR(A189="",B189=""),"",DATE(YEAR(A189),MONTH(A189),MIN(IFERROR(INDEX(Alunos!$O$2:$O$301,MATCH(B189,Alunos!$S$2:$S$301,0)),10),DAY(DATE(YEAR(A189),MONTH(A189)+1,0)))))</f>
        <v/>
      </c>
      <c r="F189" s="26"/>
      <c r="G189" s="24"/>
      <c r="H189" s="14"/>
      <c r="I189" s="19" t="str">
        <f aca="true">IF(OR(A189="",B189=""),"",IF(F189&lt;&gt;"","Pago",IF(TODAY()&gt;E189,"Atrasado","Em aberto")))</f>
        <v/>
      </c>
      <c r="J189" s="20" t="str">
        <f aca="true">IF(I189="Atrasado",TODAY()-E189,"")</f>
        <v/>
      </c>
      <c r="K189" s="31" t="str">
        <f aca="false">IF(A189="","",DATE(YEAR(A189),MONTH(A189),1))</f>
        <v/>
      </c>
      <c r="L189" s="14"/>
    </row>
    <row r="190" customFormat="false" ht="15" hidden="false" customHeight="false" outlineLevel="0" collapsed="false">
      <c r="A190" s="29"/>
      <c r="B190" s="14"/>
      <c r="C190" s="19" t="str">
        <f aca="false">IF(B190="","",IFERROR(INDEX(Alunos!$J$2:$J$301,MATCH(B190,Alunos!$S$2:$S$301,0)),""))</f>
        <v/>
      </c>
      <c r="D190" s="21" t="str">
        <f aca="false">IF(B190="","",IFERROR(INDEX(Alunos!$N$2:$N$301,MATCH(B190,Alunos!$S$2:$S$301,0)),""))</f>
        <v/>
      </c>
      <c r="E190" s="30" t="str">
        <f aca="false">IF(OR(A190="",B190=""),"",DATE(YEAR(A190),MONTH(A190),MIN(IFERROR(INDEX(Alunos!$O$2:$O$301,MATCH(B190,Alunos!$S$2:$S$301,0)),10),DAY(DATE(YEAR(A190),MONTH(A190)+1,0)))))</f>
        <v/>
      </c>
      <c r="F190" s="26"/>
      <c r="G190" s="24"/>
      <c r="H190" s="14"/>
      <c r="I190" s="19" t="str">
        <f aca="true">IF(OR(A190="",B190=""),"",IF(F190&lt;&gt;"","Pago",IF(TODAY()&gt;E190,"Atrasado","Em aberto")))</f>
        <v/>
      </c>
      <c r="J190" s="20" t="str">
        <f aca="true">IF(I190="Atrasado",TODAY()-E190,"")</f>
        <v/>
      </c>
      <c r="K190" s="31" t="str">
        <f aca="false">IF(A190="","",DATE(YEAR(A190),MONTH(A190),1))</f>
        <v/>
      </c>
      <c r="L190" s="14"/>
    </row>
    <row r="191" customFormat="false" ht="15" hidden="false" customHeight="false" outlineLevel="0" collapsed="false">
      <c r="A191" s="29"/>
      <c r="B191" s="14"/>
      <c r="C191" s="19" t="str">
        <f aca="false">IF(B191="","",IFERROR(INDEX(Alunos!$J$2:$J$301,MATCH(B191,Alunos!$S$2:$S$301,0)),""))</f>
        <v/>
      </c>
      <c r="D191" s="21" t="str">
        <f aca="false">IF(B191="","",IFERROR(INDEX(Alunos!$N$2:$N$301,MATCH(B191,Alunos!$S$2:$S$301,0)),""))</f>
        <v/>
      </c>
      <c r="E191" s="30" t="str">
        <f aca="false">IF(OR(A191="",B191=""),"",DATE(YEAR(A191),MONTH(A191),MIN(IFERROR(INDEX(Alunos!$O$2:$O$301,MATCH(B191,Alunos!$S$2:$S$301,0)),10),DAY(DATE(YEAR(A191),MONTH(A191)+1,0)))))</f>
        <v/>
      </c>
      <c r="F191" s="26"/>
      <c r="G191" s="24"/>
      <c r="H191" s="14"/>
      <c r="I191" s="19" t="str">
        <f aca="true">IF(OR(A191="",B191=""),"",IF(F191&lt;&gt;"","Pago",IF(TODAY()&gt;E191,"Atrasado","Em aberto")))</f>
        <v/>
      </c>
      <c r="J191" s="20" t="str">
        <f aca="true">IF(I191="Atrasado",TODAY()-E191,"")</f>
        <v/>
      </c>
      <c r="K191" s="31" t="str">
        <f aca="false">IF(A191="","",DATE(YEAR(A191),MONTH(A191),1))</f>
        <v/>
      </c>
      <c r="L191" s="14"/>
    </row>
    <row r="192" customFormat="false" ht="15" hidden="false" customHeight="false" outlineLevel="0" collapsed="false">
      <c r="A192" s="29"/>
      <c r="B192" s="14"/>
      <c r="C192" s="19" t="str">
        <f aca="false">IF(B192="","",IFERROR(INDEX(Alunos!$J$2:$J$301,MATCH(B192,Alunos!$S$2:$S$301,0)),""))</f>
        <v/>
      </c>
      <c r="D192" s="21" t="str">
        <f aca="false">IF(B192="","",IFERROR(INDEX(Alunos!$N$2:$N$301,MATCH(B192,Alunos!$S$2:$S$301,0)),""))</f>
        <v/>
      </c>
      <c r="E192" s="30" t="str">
        <f aca="false">IF(OR(A192="",B192=""),"",DATE(YEAR(A192),MONTH(A192),MIN(IFERROR(INDEX(Alunos!$O$2:$O$301,MATCH(B192,Alunos!$S$2:$S$301,0)),10),DAY(DATE(YEAR(A192),MONTH(A192)+1,0)))))</f>
        <v/>
      </c>
      <c r="F192" s="26"/>
      <c r="G192" s="24"/>
      <c r="H192" s="14"/>
      <c r="I192" s="19" t="str">
        <f aca="true">IF(OR(A192="",B192=""),"",IF(F192&lt;&gt;"","Pago",IF(TODAY()&gt;E192,"Atrasado","Em aberto")))</f>
        <v/>
      </c>
      <c r="J192" s="20" t="str">
        <f aca="true">IF(I192="Atrasado",TODAY()-E192,"")</f>
        <v/>
      </c>
      <c r="K192" s="31" t="str">
        <f aca="false">IF(A192="","",DATE(YEAR(A192),MONTH(A192),1))</f>
        <v/>
      </c>
      <c r="L192" s="14"/>
    </row>
    <row r="193" customFormat="false" ht="15" hidden="false" customHeight="false" outlineLevel="0" collapsed="false">
      <c r="A193" s="29"/>
      <c r="B193" s="14"/>
      <c r="C193" s="19" t="str">
        <f aca="false">IF(B193="","",IFERROR(INDEX(Alunos!$J$2:$J$301,MATCH(B193,Alunos!$S$2:$S$301,0)),""))</f>
        <v/>
      </c>
      <c r="D193" s="21" t="str">
        <f aca="false">IF(B193="","",IFERROR(INDEX(Alunos!$N$2:$N$301,MATCH(B193,Alunos!$S$2:$S$301,0)),""))</f>
        <v/>
      </c>
      <c r="E193" s="30" t="str">
        <f aca="false">IF(OR(A193="",B193=""),"",DATE(YEAR(A193),MONTH(A193),MIN(IFERROR(INDEX(Alunos!$O$2:$O$301,MATCH(B193,Alunos!$S$2:$S$301,0)),10),DAY(DATE(YEAR(A193),MONTH(A193)+1,0)))))</f>
        <v/>
      </c>
      <c r="F193" s="26"/>
      <c r="G193" s="24"/>
      <c r="H193" s="14"/>
      <c r="I193" s="19" t="str">
        <f aca="true">IF(OR(A193="",B193=""),"",IF(F193&lt;&gt;"","Pago",IF(TODAY()&gt;E193,"Atrasado","Em aberto")))</f>
        <v/>
      </c>
      <c r="J193" s="20" t="str">
        <f aca="true">IF(I193="Atrasado",TODAY()-E193,"")</f>
        <v/>
      </c>
      <c r="K193" s="31" t="str">
        <f aca="false">IF(A193="","",DATE(YEAR(A193),MONTH(A193),1))</f>
        <v/>
      </c>
      <c r="L193" s="14"/>
    </row>
    <row r="194" customFormat="false" ht="15" hidden="false" customHeight="false" outlineLevel="0" collapsed="false">
      <c r="A194" s="29"/>
      <c r="B194" s="14"/>
      <c r="C194" s="19" t="str">
        <f aca="false">IF(B194="","",IFERROR(INDEX(Alunos!$J$2:$J$301,MATCH(B194,Alunos!$S$2:$S$301,0)),""))</f>
        <v/>
      </c>
      <c r="D194" s="21" t="str">
        <f aca="false">IF(B194="","",IFERROR(INDEX(Alunos!$N$2:$N$301,MATCH(B194,Alunos!$S$2:$S$301,0)),""))</f>
        <v/>
      </c>
      <c r="E194" s="30" t="str">
        <f aca="false">IF(OR(A194="",B194=""),"",DATE(YEAR(A194),MONTH(A194),MIN(IFERROR(INDEX(Alunos!$O$2:$O$301,MATCH(B194,Alunos!$S$2:$S$301,0)),10),DAY(DATE(YEAR(A194),MONTH(A194)+1,0)))))</f>
        <v/>
      </c>
      <c r="F194" s="26"/>
      <c r="G194" s="24"/>
      <c r="H194" s="14"/>
      <c r="I194" s="19" t="str">
        <f aca="true">IF(OR(A194="",B194=""),"",IF(F194&lt;&gt;"","Pago",IF(TODAY()&gt;E194,"Atrasado","Em aberto")))</f>
        <v/>
      </c>
      <c r="J194" s="20" t="str">
        <f aca="true">IF(I194="Atrasado",TODAY()-E194,"")</f>
        <v/>
      </c>
      <c r="K194" s="31" t="str">
        <f aca="false">IF(A194="","",DATE(YEAR(A194),MONTH(A194),1))</f>
        <v/>
      </c>
      <c r="L194" s="14"/>
    </row>
    <row r="195" customFormat="false" ht="15" hidden="false" customHeight="false" outlineLevel="0" collapsed="false">
      <c r="A195" s="29"/>
      <c r="B195" s="14"/>
      <c r="C195" s="19" t="str">
        <f aca="false">IF(B195="","",IFERROR(INDEX(Alunos!$J$2:$J$301,MATCH(B195,Alunos!$S$2:$S$301,0)),""))</f>
        <v/>
      </c>
      <c r="D195" s="21" t="str">
        <f aca="false">IF(B195="","",IFERROR(INDEX(Alunos!$N$2:$N$301,MATCH(B195,Alunos!$S$2:$S$301,0)),""))</f>
        <v/>
      </c>
      <c r="E195" s="30" t="str">
        <f aca="false">IF(OR(A195="",B195=""),"",DATE(YEAR(A195),MONTH(A195),MIN(IFERROR(INDEX(Alunos!$O$2:$O$301,MATCH(B195,Alunos!$S$2:$S$301,0)),10),DAY(DATE(YEAR(A195),MONTH(A195)+1,0)))))</f>
        <v/>
      </c>
      <c r="F195" s="26"/>
      <c r="G195" s="24"/>
      <c r="H195" s="14"/>
      <c r="I195" s="19" t="str">
        <f aca="true">IF(OR(A195="",B195=""),"",IF(F195&lt;&gt;"","Pago",IF(TODAY()&gt;E195,"Atrasado","Em aberto")))</f>
        <v/>
      </c>
      <c r="J195" s="20" t="str">
        <f aca="true">IF(I195="Atrasado",TODAY()-E195,"")</f>
        <v/>
      </c>
      <c r="K195" s="31" t="str">
        <f aca="false">IF(A195="","",DATE(YEAR(A195),MONTH(A195),1))</f>
        <v/>
      </c>
      <c r="L195" s="14"/>
    </row>
    <row r="196" customFormat="false" ht="15" hidden="false" customHeight="false" outlineLevel="0" collapsed="false">
      <c r="A196" s="29"/>
      <c r="B196" s="14"/>
      <c r="C196" s="19" t="str">
        <f aca="false">IF(B196="","",IFERROR(INDEX(Alunos!$J$2:$J$301,MATCH(B196,Alunos!$S$2:$S$301,0)),""))</f>
        <v/>
      </c>
      <c r="D196" s="21" t="str">
        <f aca="false">IF(B196="","",IFERROR(INDEX(Alunos!$N$2:$N$301,MATCH(B196,Alunos!$S$2:$S$301,0)),""))</f>
        <v/>
      </c>
      <c r="E196" s="30" t="str">
        <f aca="false">IF(OR(A196="",B196=""),"",DATE(YEAR(A196),MONTH(A196),MIN(IFERROR(INDEX(Alunos!$O$2:$O$301,MATCH(B196,Alunos!$S$2:$S$301,0)),10),DAY(DATE(YEAR(A196),MONTH(A196)+1,0)))))</f>
        <v/>
      </c>
      <c r="F196" s="26"/>
      <c r="G196" s="24"/>
      <c r="H196" s="14"/>
      <c r="I196" s="19" t="str">
        <f aca="true">IF(OR(A196="",B196=""),"",IF(F196&lt;&gt;"","Pago",IF(TODAY()&gt;E196,"Atrasado","Em aberto")))</f>
        <v/>
      </c>
      <c r="J196" s="20" t="str">
        <f aca="true">IF(I196="Atrasado",TODAY()-E196,"")</f>
        <v/>
      </c>
      <c r="K196" s="31" t="str">
        <f aca="false">IF(A196="","",DATE(YEAR(A196),MONTH(A196),1))</f>
        <v/>
      </c>
      <c r="L196" s="14"/>
    </row>
    <row r="197" customFormat="false" ht="15" hidden="false" customHeight="false" outlineLevel="0" collapsed="false">
      <c r="A197" s="29"/>
      <c r="B197" s="14"/>
      <c r="C197" s="19" t="str">
        <f aca="false">IF(B197="","",IFERROR(INDEX(Alunos!$J$2:$J$301,MATCH(B197,Alunos!$S$2:$S$301,0)),""))</f>
        <v/>
      </c>
      <c r="D197" s="21" t="str">
        <f aca="false">IF(B197="","",IFERROR(INDEX(Alunos!$N$2:$N$301,MATCH(B197,Alunos!$S$2:$S$301,0)),""))</f>
        <v/>
      </c>
      <c r="E197" s="30" t="str">
        <f aca="false">IF(OR(A197="",B197=""),"",DATE(YEAR(A197),MONTH(A197),MIN(IFERROR(INDEX(Alunos!$O$2:$O$301,MATCH(B197,Alunos!$S$2:$S$301,0)),10),DAY(DATE(YEAR(A197),MONTH(A197)+1,0)))))</f>
        <v/>
      </c>
      <c r="F197" s="26"/>
      <c r="G197" s="24"/>
      <c r="H197" s="14"/>
      <c r="I197" s="19" t="str">
        <f aca="true">IF(OR(A197="",B197=""),"",IF(F197&lt;&gt;"","Pago",IF(TODAY()&gt;E197,"Atrasado","Em aberto")))</f>
        <v/>
      </c>
      <c r="J197" s="20" t="str">
        <f aca="true">IF(I197="Atrasado",TODAY()-E197,"")</f>
        <v/>
      </c>
      <c r="K197" s="31" t="str">
        <f aca="false">IF(A197="","",DATE(YEAR(A197),MONTH(A197),1))</f>
        <v/>
      </c>
      <c r="L197" s="14"/>
    </row>
    <row r="198" customFormat="false" ht="15" hidden="false" customHeight="false" outlineLevel="0" collapsed="false">
      <c r="A198" s="29"/>
      <c r="B198" s="14"/>
      <c r="C198" s="19" t="str">
        <f aca="false">IF(B198="","",IFERROR(INDEX(Alunos!$J$2:$J$301,MATCH(B198,Alunos!$S$2:$S$301,0)),""))</f>
        <v/>
      </c>
      <c r="D198" s="21" t="str">
        <f aca="false">IF(B198="","",IFERROR(INDEX(Alunos!$N$2:$N$301,MATCH(B198,Alunos!$S$2:$S$301,0)),""))</f>
        <v/>
      </c>
      <c r="E198" s="30" t="str">
        <f aca="false">IF(OR(A198="",B198=""),"",DATE(YEAR(A198),MONTH(A198),MIN(IFERROR(INDEX(Alunos!$O$2:$O$301,MATCH(B198,Alunos!$S$2:$S$301,0)),10),DAY(DATE(YEAR(A198),MONTH(A198)+1,0)))))</f>
        <v/>
      </c>
      <c r="F198" s="26"/>
      <c r="G198" s="24"/>
      <c r="H198" s="14"/>
      <c r="I198" s="19" t="str">
        <f aca="true">IF(OR(A198="",B198=""),"",IF(F198&lt;&gt;"","Pago",IF(TODAY()&gt;E198,"Atrasado","Em aberto")))</f>
        <v/>
      </c>
      <c r="J198" s="20" t="str">
        <f aca="true">IF(I198="Atrasado",TODAY()-E198,"")</f>
        <v/>
      </c>
      <c r="K198" s="31" t="str">
        <f aca="false">IF(A198="","",DATE(YEAR(A198),MONTH(A198),1))</f>
        <v/>
      </c>
      <c r="L198" s="14"/>
    </row>
    <row r="199" customFormat="false" ht="15" hidden="false" customHeight="false" outlineLevel="0" collapsed="false">
      <c r="A199" s="29"/>
      <c r="B199" s="14"/>
      <c r="C199" s="19" t="str">
        <f aca="false">IF(B199="","",IFERROR(INDEX(Alunos!$J$2:$J$301,MATCH(B199,Alunos!$S$2:$S$301,0)),""))</f>
        <v/>
      </c>
      <c r="D199" s="21" t="str">
        <f aca="false">IF(B199="","",IFERROR(INDEX(Alunos!$N$2:$N$301,MATCH(B199,Alunos!$S$2:$S$301,0)),""))</f>
        <v/>
      </c>
      <c r="E199" s="30" t="str">
        <f aca="false">IF(OR(A199="",B199=""),"",DATE(YEAR(A199),MONTH(A199),MIN(IFERROR(INDEX(Alunos!$O$2:$O$301,MATCH(B199,Alunos!$S$2:$S$301,0)),10),DAY(DATE(YEAR(A199),MONTH(A199)+1,0)))))</f>
        <v/>
      </c>
      <c r="F199" s="26"/>
      <c r="G199" s="24"/>
      <c r="H199" s="14"/>
      <c r="I199" s="19" t="str">
        <f aca="true">IF(OR(A199="",B199=""),"",IF(F199&lt;&gt;"","Pago",IF(TODAY()&gt;E199,"Atrasado","Em aberto")))</f>
        <v/>
      </c>
      <c r="J199" s="20" t="str">
        <f aca="true">IF(I199="Atrasado",TODAY()-E199,"")</f>
        <v/>
      </c>
      <c r="K199" s="31" t="str">
        <f aca="false">IF(A199="","",DATE(YEAR(A199),MONTH(A199),1))</f>
        <v/>
      </c>
      <c r="L199" s="14"/>
    </row>
    <row r="200" customFormat="false" ht="15" hidden="false" customHeight="false" outlineLevel="0" collapsed="false">
      <c r="A200" s="29"/>
      <c r="B200" s="14"/>
      <c r="C200" s="19" t="str">
        <f aca="false">IF(B200="","",IFERROR(INDEX(Alunos!$J$2:$J$301,MATCH(B200,Alunos!$S$2:$S$301,0)),""))</f>
        <v/>
      </c>
      <c r="D200" s="21" t="str">
        <f aca="false">IF(B200="","",IFERROR(INDEX(Alunos!$N$2:$N$301,MATCH(B200,Alunos!$S$2:$S$301,0)),""))</f>
        <v/>
      </c>
      <c r="E200" s="30" t="str">
        <f aca="false">IF(OR(A200="",B200=""),"",DATE(YEAR(A200),MONTH(A200),MIN(IFERROR(INDEX(Alunos!$O$2:$O$301,MATCH(B200,Alunos!$S$2:$S$301,0)),10),DAY(DATE(YEAR(A200),MONTH(A200)+1,0)))))</f>
        <v/>
      </c>
      <c r="F200" s="26"/>
      <c r="G200" s="24"/>
      <c r="H200" s="14"/>
      <c r="I200" s="19" t="str">
        <f aca="true">IF(OR(A200="",B200=""),"",IF(F200&lt;&gt;"","Pago",IF(TODAY()&gt;E200,"Atrasado","Em aberto")))</f>
        <v/>
      </c>
      <c r="J200" s="20" t="str">
        <f aca="true">IF(I200="Atrasado",TODAY()-E200,"")</f>
        <v/>
      </c>
      <c r="K200" s="31" t="str">
        <f aca="false">IF(A200="","",DATE(YEAR(A200),MONTH(A200),1))</f>
        <v/>
      </c>
      <c r="L200" s="14"/>
    </row>
    <row r="201" customFormat="false" ht="15" hidden="false" customHeight="false" outlineLevel="0" collapsed="false">
      <c r="A201" s="29"/>
      <c r="B201" s="14"/>
      <c r="C201" s="19" t="str">
        <f aca="false">IF(B201="","",IFERROR(INDEX(Alunos!$J$2:$J$301,MATCH(B201,Alunos!$S$2:$S$301,0)),""))</f>
        <v/>
      </c>
      <c r="D201" s="21" t="str">
        <f aca="false">IF(B201="","",IFERROR(INDEX(Alunos!$N$2:$N$301,MATCH(B201,Alunos!$S$2:$S$301,0)),""))</f>
        <v/>
      </c>
      <c r="E201" s="30" t="str">
        <f aca="false">IF(OR(A201="",B201=""),"",DATE(YEAR(A201),MONTH(A201),MIN(IFERROR(INDEX(Alunos!$O$2:$O$301,MATCH(B201,Alunos!$S$2:$S$301,0)),10),DAY(DATE(YEAR(A201),MONTH(A201)+1,0)))))</f>
        <v/>
      </c>
      <c r="F201" s="26"/>
      <c r="G201" s="24"/>
      <c r="H201" s="14"/>
      <c r="I201" s="19" t="str">
        <f aca="true">IF(OR(A201="",B201=""),"",IF(F201&lt;&gt;"","Pago",IF(TODAY()&gt;E201,"Atrasado","Em aberto")))</f>
        <v/>
      </c>
      <c r="J201" s="20" t="str">
        <f aca="true">IF(I201="Atrasado",TODAY()-E201,"")</f>
        <v/>
      </c>
      <c r="K201" s="31" t="str">
        <f aca="false">IF(A201="","",DATE(YEAR(A201),MONTH(A201),1))</f>
        <v/>
      </c>
      <c r="L201" s="14"/>
    </row>
    <row r="202" customFormat="false" ht="15" hidden="false" customHeight="false" outlineLevel="0" collapsed="false">
      <c r="A202" s="29"/>
      <c r="B202" s="14"/>
      <c r="C202" s="19" t="str">
        <f aca="false">IF(B202="","",IFERROR(INDEX(Alunos!$J$2:$J$301,MATCH(B202,Alunos!$S$2:$S$301,0)),""))</f>
        <v/>
      </c>
      <c r="D202" s="21" t="str">
        <f aca="false">IF(B202="","",IFERROR(INDEX(Alunos!$N$2:$N$301,MATCH(B202,Alunos!$S$2:$S$301,0)),""))</f>
        <v/>
      </c>
      <c r="E202" s="30" t="str">
        <f aca="false">IF(OR(A202="",B202=""),"",DATE(YEAR(A202),MONTH(A202),MIN(IFERROR(INDEX(Alunos!$O$2:$O$301,MATCH(B202,Alunos!$S$2:$S$301,0)),10),DAY(DATE(YEAR(A202),MONTH(A202)+1,0)))))</f>
        <v/>
      </c>
      <c r="F202" s="26"/>
      <c r="G202" s="24"/>
      <c r="H202" s="14"/>
      <c r="I202" s="19" t="str">
        <f aca="true">IF(OR(A202="",B202=""),"",IF(F202&lt;&gt;"","Pago",IF(TODAY()&gt;E202,"Atrasado","Em aberto")))</f>
        <v/>
      </c>
      <c r="J202" s="20" t="str">
        <f aca="true">IF(I202="Atrasado",TODAY()-E202,"")</f>
        <v/>
      </c>
      <c r="K202" s="31" t="str">
        <f aca="false">IF(A202="","",DATE(YEAR(A202),MONTH(A202),1))</f>
        <v/>
      </c>
      <c r="L202" s="14"/>
    </row>
    <row r="203" customFormat="false" ht="15" hidden="false" customHeight="false" outlineLevel="0" collapsed="false">
      <c r="A203" s="29"/>
      <c r="B203" s="14"/>
      <c r="C203" s="19" t="str">
        <f aca="false">IF(B203="","",IFERROR(INDEX(Alunos!$J$2:$J$301,MATCH(B203,Alunos!$S$2:$S$301,0)),""))</f>
        <v/>
      </c>
      <c r="D203" s="21" t="str">
        <f aca="false">IF(B203="","",IFERROR(INDEX(Alunos!$N$2:$N$301,MATCH(B203,Alunos!$S$2:$S$301,0)),""))</f>
        <v/>
      </c>
      <c r="E203" s="30" t="str">
        <f aca="false">IF(OR(A203="",B203=""),"",DATE(YEAR(A203),MONTH(A203),MIN(IFERROR(INDEX(Alunos!$O$2:$O$301,MATCH(B203,Alunos!$S$2:$S$301,0)),10),DAY(DATE(YEAR(A203),MONTH(A203)+1,0)))))</f>
        <v/>
      </c>
      <c r="F203" s="26"/>
      <c r="G203" s="24"/>
      <c r="H203" s="14"/>
      <c r="I203" s="19" t="str">
        <f aca="true">IF(OR(A203="",B203=""),"",IF(F203&lt;&gt;"","Pago",IF(TODAY()&gt;E203,"Atrasado","Em aberto")))</f>
        <v/>
      </c>
      <c r="J203" s="20" t="str">
        <f aca="true">IF(I203="Atrasado",TODAY()-E203,"")</f>
        <v/>
      </c>
      <c r="K203" s="31" t="str">
        <f aca="false">IF(A203="","",DATE(YEAR(A203),MONTH(A203),1))</f>
        <v/>
      </c>
      <c r="L203" s="14"/>
    </row>
    <row r="204" customFormat="false" ht="15" hidden="false" customHeight="false" outlineLevel="0" collapsed="false">
      <c r="A204" s="29"/>
      <c r="B204" s="14"/>
      <c r="C204" s="19" t="str">
        <f aca="false">IF(B204="","",IFERROR(INDEX(Alunos!$J$2:$J$301,MATCH(B204,Alunos!$S$2:$S$301,0)),""))</f>
        <v/>
      </c>
      <c r="D204" s="21" t="str">
        <f aca="false">IF(B204="","",IFERROR(INDEX(Alunos!$N$2:$N$301,MATCH(B204,Alunos!$S$2:$S$301,0)),""))</f>
        <v/>
      </c>
      <c r="E204" s="30" t="str">
        <f aca="false">IF(OR(A204="",B204=""),"",DATE(YEAR(A204),MONTH(A204),MIN(IFERROR(INDEX(Alunos!$O$2:$O$301,MATCH(B204,Alunos!$S$2:$S$301,0)),10),DAY(DATE(YEAR(A204),MONTH(A204)+1,0)))))</f>
        <v/>
      </c>
      <c r="F204" s="26"/>
      <c r="G204" s="24"/>
      <c r="H204" s="14"/>
      <c r="I204" s="19" t="str">
        <f aca="true">IF(OR(A204="",B204=""),"",IF(F204&lt;&gt;"","Pago",IF(TODAY()&gt;E204,"Atrasado","Em aberto")))</f>
        <v/>
      </c>
      <c r="J204" s="20" t="str">
        <f aca="true">IF(I204="Atrasado",TODAY()-E204,"")</f>
        <v/>
      </c>
      <c r="K204" s="31" t="str">
        <f aca="false">IF(A204="","",DATE(YEAR(A204),MONTH(A204),1))</f>
        <v/>
      </c>
      <c r="L204" s="14"/>
    </row>
    <row r="205" customFormat="false" ht="15" hidden="false" customHeight="false" outlineLevel="0" collapsed="false">
      <c r="A205" s="29"/>
      <c r="B205" s="14"/>
      <c r="C205" s="19" t="str">
        <f aca="false">IF(B205="","",IFERROR(INDEX(Alunos!$J$2:$J$301,MATCH(B205,Alunos!$S$2:$S$301,0)),""))</f>
        <v/>
      </c>
      <c r="D205" s="21" t="str">
        <f aca="false">IF(B205="","",IFERROR(INDEX(Alunos!$N$2:$N$301,MATCH(B205,Alunos!$S$2:$S$301,0)),""))</f>
        <v/>
      </c>
      <c r="E205" s="30" t="str">
        <f aca="false">IF(OR(A205="",B205=""),"",DATE(YEAR(A205),MONTH(A205),MIN(IFERROR(INDEX(Alunos!$O$2:$O$301,MATCH(B205,Alunos!$S$2:$S$301,0)),10),DAY(DATE(YEAR(A205),MONTH(A205)+1,0)))))</f>
        <v/>
      </c>
      <c r="F205" s="26"/>
      <c r="G205" s="24"/>
      <c r="H205" s="14"/>
      <c r="I205" s="19" t="str">
        <f aca="true">IF(OR(A205="",B205=""),"",IF(F205&lt;&gt;"","Pago",IF(TODAY()&gt;E205,"Atrasado","Em aberto")))</f>
        <v/>
      </c>
      <c r="J205" s="20" t="str">
        <f aca="true">IF(I205="Atrasado",TODAY()-E205,"")</f>
        <v/>
      </c>
      <c r="K205" s="31" t="str">
        <f aca="false">IF(A205="","",DATE(YEAR(A205),MONTH(A205),1))</f>
        <v/>
      </c>
      <c r="L205" s="14"/>
    </row>
    <row r="206" customFormat="false" ht="15" hidden="false" customHeight="false" outlineLevel="0" collapsed="false">
      <c r="A206" s="29"/>
      <c r="B206" s="14"/>
      <c r="C206" s="19" t="str">
        <f aca="false">IF(B206="","",IFERROR(INDEX(Alunos!$J$2:$J$301,MATCH(B206,Alunos!$S$2:$S$301,0)),""))</f>
        <v/>
      </c>
      <c r="D206" s="21" t="str">
        <f aca="false">IF(B206="","",IFERROR(INDEX(Alunos!$N$2:$N$301,MATCH(B206,Alunos!$S$2:$S$301,0)),""))</f>
        <v/>
      </c>
      <c r="E206" s="30" t="str">
        <f aca="false">IF(OR(A206="",B206=""),"",DATE(YEAR(A206),MONTH(A206),MIN(IFERROR(INDEX(Alunos!$O$2:$O$301,MATCH(B206,Alunos!$S$2:$S$301,0)),10),DAY(DATE(YEAR(A206),MONTH(A206)+1,0)))))</f>
        <v/>
      </c>
      <c r="F206" s="26"/>
      <c r="G206" s="24"/>
      <c r="H206" s="14"/>
      <c r="I206" s="19" t="str">
        <f aca="true">IF(OR(A206="",B206=""),"",IF(F206&lt;&gt;"","Pago",IF(TODAY()&gt;E206,"Atrasado","Em aberto")))</f>
        <v/>
      </c>
      <c r="J206" s="20" t="str">
        <f aca="true">IF(I206="Atrasado",TODAY()-E206,"")</f>
        <v/>
      </c>
      <c r="K206" s="31" t="str">
        <f aca="false">IF(A206="","",DATE(YEAR(A206),MONTH(A206),1))</f>
        <v/>
      </c>
      <c r="L206" s="14"/>
    </row>
    <row r="207" customFormat="false" ht="15" hidden="false" customHeight="false" outlineLevel="0" collapsed="false">
      <c r="A207" s="29"/>
      <c r="B207" s="14"/>
      <c r="C207" s="19" t="str">
        <f aca="false">IF(B207="","",IFERROR(INDEX(Alunos!$J$2:$J$301,MATCH(B207,Alunos!$S$2:$S$301,0)),""))</f>
        <v/>
      </c>
      <c r="D207" s="21" t="str">
        <f aca="false">IF(B207="","",IFERROR(INDEX(Alunos!$N$2:$N$301,MATCH(B207,Alunos!$S$2:$S$301,0)),""))</f>
        <v/>
      </c>
      <c r="E207" s="30" t="str">
        <f aca="false">IF(OR(A207="",B207=""),"",DATE(YEAR(A207),MONTH(A207),MIN(IFERROR(INDEX(Alunos!$O$2:$O$301,MATCH(B207,Alunos!$S$2:$S$301,0)),10),DAY(DATE(YEAR(A207),MONTH(A207)+1,0)))))</f>
        <v/>
      </c>
      <c r="F207" s="26"/>
      <c r="G207" s="24"/>
      <c r="H207" s="14"/>
      <c r="I207" s="19" t="str">
        <f aca="true">IF(OR(A207="",B207=""),"",IF(F207&lt;&gt;"","Pago",IF(TODAY()&gt;E207,"Atrasado","Em aberto")))</f>
        <v/>
      </c>
      <c r="J207" s="20" t="str">
        <f aca="true">IF(I207="Atrasado",TODAY()-E207,"")</f>
        <v/>
      </c>
      <c r="K207" s="31" t="str">
        <f aca="false">IF(A207="","",DATE(YEAR(A207),MONTH(A207),1))</f>
        <v/>
      </c>
      <c r="L207" s="14"/>
    </row>
    <row r="208" customFormat="false" ht="15" hidden="false" customHeight="false" outlineLevel="0" collapsed="false">
      <c r="A208" s="29"/>
      <c r="B208" s="14"/>
      <c r="C208" s="19" t="str">
        <f aca="false">IF(B208="","",IFERROR(INDEX(Alunos!$J$2:$J$301,MATCH(B208,Alunos!$S$2:$S$301,0)),""))</f>
        <v/>
      </c>
      <c r="D208" s="21" t="str">
        <f aca="false">IF(B208="","",IFERROR(INDEX(Alunos!$N$2:$N$301,MATCH(B208,Alunos!$S$2:$S$301,0)),""))</f>
        <v/>
      </c>
      <c r="E208" s="30" t="str">
        <f aca="false">IF(OR(A208="",B208=""),"",DATE(YEAR(A208),MONTH(A208),MIN(IFERROR(INDEX(Alunos!$O$2:$O$301,MATCH(B208,Alunos!$S$2:$S$301,0)),10),DAY(DATE(YEAR(A208),MONTH(A208)+1,0)))))</f>
        <v/>
      </c>
      <c r="F208" s="26"/>
      <c r="G208" s="24"/>
      <c r="H208" s="14"/>
      <c r="I208" s="19" t="str">
        <f aca="true">IF(OR(A208="",B208=""),"",IF(F208&lt;&gt;"","Pago",IF(TODAY()&gt;E208,"Atrasado","Em aberto")))</f>
        <v/>
      </c>
      <c r="J208" s="20" t="str">
        <f aca="true">IF(I208="Atrasado",TODAY()-E208,"")</f>
        <v/>
      </c>
      <c r="K208" s="31" t="str">
        <f aca="false">IF(A208="","",DATE(YEAR(A208),MONTH(A208),1))</f>
        <v/>
      </c>
      <c r="L208" s="14"/>
    </row>
    <row r="209" customFormat="false" ht="15" hidden="false" customHeight="false" outlineLevel="0" collapsed="false">
      <c r="A209" s="29"/>
      <c r="B209" s="14"/>
      <c r="C209" s="19" t="str">
        <f aca="false">IF(B209="","",IFERROR(INDEX(Alunos!$J$2:$J$301,MATCH(B209,Alunos!$S$2:$S$301,0)),""))</f>
        <v/>
      </c>
      <c r="D209" s="21" t="str">
        <f aca="false">IF(B209="","",IFERROR(INDEX(Alunos!$N$2:$N$301,MATCH(B209,Alunos!$S$2:$S$301,0)),""))</f>
        <v/>
      </c>
      <c r="E209" s="30" t="str">
        <f aca="false">IF(OR(A209="",B209=""),"",DATE(YEAR(A209),MONTH(A209),MIN(IFERROR(INDEX(Alunos!$O$2:$O$301,MATCH(B209,Alunos!$S$2:$S$301,0)),10),DAY(DATE(YEAR(A209),MONTH(A209)+1,0)))))</f>
        <v/>
      </c>
      <c r="F209" s="26"/>
      <c r="G209" s="24"/>
      <c r="H209" s="14"/>
      <c r="I209" s="19" t="str">
        <f aca="true">IF(OR(A209="",B209=""),"",IF(F209&lt;&gt;"","Pago",IF(TODAY()&gt;E209,"Atrasado","Em aberto")))</f>
        <v/>
      </c>
      <c r="J209" s="20" t="str">
        <f aca="true">IF(I209="Atrasado",TODAY()-E209,"")</f>
        <v/>
      </c>
      <c r="K209" s="31" t="str">
        <f aca="false">IF(A209="","",DATE(YEAR(A209),MONTH(A209),1))</f>
        <v/>
      </c>
      <c r="L209" s="14"/>
    </row>
    <row r="210" customFormat="false" ht="15" hidden="false" customHeight="false" outlineLevel="0" collapsed="false">
      <c r="A210" s="29"/>
      <c r="B210" s="14"/>
      <c r="C210" s="19" t="str">
        <f aca="false">IF(B210="","",IFERROR(INDEX(Alunos!$J$2:$J$301,MATCH(B210,Alunos!$S$2:$S$301,0)),""))</f>
        <v/>
      </c>
      <c r="D210" s="21" t="str">
        <f aca="false">IF(B210="","",IFERROR(INDEX(Alunos!$N$2:$N$301,MATCH(B210,Alunos!$S$2:$S$301,0)),""))</f>
        <v/>
      </c>
      <c r="E210" s="30" t="str">
        <f aca="false">IF(OR(A210="",B210=""),"",DATE(YEAR(A210),MONTH(A210),MIN(IFERROR(INDEX(Alunos!$O$2:$O$301,MATCH(B210,Alunos!$S$2:$S$301,0)),10),DAY(DATE(YEAR(A210),MONTH(A210)+1,0)))))</f>
        <v/>
      </c>
      <c r="F210" s="26"/>
      <c r="G210" s="24"/>
      <c r="H210" s="14"/>
      <c r="I210" s="19" t="str">
        <f aca="true">IF(OR(A210="",B210=""),"",IF(F210&lt;&gt;"","Pago",IF(TODAY()&gt;E210,"Atrasado","Em aberto")))</f>
        <v/>
      </c>
      <c r="J210" s="20" t="str">
        <f aca="true">IF(I210="Atrasado",TODAY()-E210,"")</f>
        <v/>
      </c>
      <c r="K210" s="31" t="str">
        <f aca="false">IF(A210="","",DATE(YEAR(A210),MONTH(A210),1))</f>
        <v/>
      </c>
      <c r="L210" s="14"/>
    </row>
    <row r="211" customFormat="false" ht="15" hidden="false" customHeight="false" outlineLevel="0" collapsed="false">
      <c r="A211" s="29"/>
      <c r="B211" s="14"/>
      <c r="C211" s="19" t="str">
        <f aca="false">IF(B211="","",IFERROR(INDEX(Alunos!$J$2:$J$301,MATCH(B211,Alunos!$S$2:$S$301,0)),""))</f>
        <v/>
      </c>
      <c r="D211" s="21" t="str">
        <f aca="false">IF(B211="","",IFERROR(INDEX(Alunos!$N$2:$N$301,MATCH(B211,Alunos!$S$2:$S$301,0)),""))</f>
        <v/>
      </c>
      <c r="E211" s="30" t="str">
        <f aca="false">IF(OR(A211="",B211=""),"",DATE(YEAR(A211),MONTH(A211),MIN(IFERROR(INDEX(Alunos!$O$2:$O$301,MATCH(B211,Alunos!$S$2:$S$301,0)),10),DAY(DATE(YEAR(A211),MONTH(A211)+1,0)))))</f>
        <v/>
      </c>
      <c r="F211" s="26"/>
      <c r="G211" s="24"/>
      <c r="H211" s="14"/>
      <c r="I211" s="19" t="str">
        <f aca="true">IF(OR(A211="",B211=""),"",IF(F211&lt;&gt;"","Pago",IF(TODAY()&gt;E211,"Atrasado","Em aberto")))</f>
        <v/>
      </c>
      <c r="J211" s="20" t="str">
        <f aca="true">IF(I211="Atrasado",TODAY()-E211,"")</f>
        <v/>
      </c>
      <c r="K211" s="31" t="str">
        <f aca="false">IF(A211="","",DATE(YEAR(A211),MONTH(A211),1))</f>
        <v/>
      </c>
      <c r="L211" s="14"/>
    </row>
    <row r="212" customFormat="false" ht="15" hidden="false" customHeight="false" outlineLevel="0" collapsed="false">
      <c r="A212" s="29"/>
      <c r="B212" s="14"/>
      <c r="C212" s="19" t="str">
        <f aca="false">IF(B212="","",IFERROR(INDEX(Alunos!$J$2:$J$301,MATCH(B212,Alunos!$S$2:$S$301,0)),""))</f>
        <v/>
      </c>
      <c r="D212" s="21" t="str">
        <f aca="false">IF(B212="","",IFERROR(INDEX(Alunos!$N$2:$N$301,MATCH(B212,Alunos!$S$2:$S$301,0)),""))</f>
        <v/>
      </c>
      <c r="E212" s="30" t="str">
        <f aca="false">IF(OR(A212="",B212=""),"",DATE(YEAR(A212),MONTH(A212),MIN(IFERROR(INDEX(Alunos!$O$2:$O$301,MATCH(B212,Alunos!$S$2:$S$301,0)),10),DAY(DATE(YEAR(A212),MONTH(A212)+1,0)))))</f>
        <v/>
      </c>
      <c r="F212" s="26"/>
      <c r="G212" s="24"/>
      <c r="H212" s="14"/>
      <c r="I212" s="19" t="str">
        <f aca="true">IF(OR(A212="",B212=""),"",IF(F212&lt;&gt;"","Pago",IF(TODAY()&gt;E212,"Atrasado","Em aberto")))</f>
        <v/>
      </c>
      <c r="J212" s="20" t="str">
        <f aca="true">IF(I212="Atrasado",TODAY()-E212,"")</f>
        <v/>
      </c>
      <c r="K212" s="31" t="str">
        <f aca="false">IF(A212="","",DATE(YEAR(A212),MONTH(A212),1))</f>
        <v/>
      </c>
      <c r="L212" s="14"/>
    </row>
    <row r="213" customFormat="false" ht="15" hidden="false" customHeight="false" outlineLevel="0" collapsed="false">
      <c r="A213" s="29"/>
      <c r="B213" s="14"/>
      <c r="C213" s="19" t="str">
        <f aca="false">IF(B213="","",IFERROR(INDEX(Alunos!$J$2:$J$301,MATCH(B213,Alunos!$S$2:$S$301,0)),""))</f>
        <v/>
      </c>
      <c r="D213" s="21" t="str">
        <f aca="false">IF(B213="","",IFERROR(INDEX(Alunos!$N$2:$N$301,MATCH(B213,Alunos!$S$2:$S$301,0)),""))</f>
        <v/>
      </c>
      <c r="E213" s="30" t="str">
        <f aca="false">IF(OR(A213="",B213=""),"",DATE(YEAR(A213),MONTH(A213),MIN(IFERROR(INDEX(Alunos!$O$2:$O$301,MATCH(B213,Alunos!$S$2:$S$301,0)),10),DAY(DATE(YEAR(A213),MONTH(A213)+1,0)))))</f>
        <v/>
      </c>
      <c r="F213" s="26"/>
      <c r="G213" s="24"/>
      <c r="H213" s="14"/>
      <c r="I213" s="19" t="str">
        <f aca="true">IF(OR(A213="",B213=""),"",IF(F213&lt;&gt;"","Pago",IF(TODAY()&gt;E213,"Atrasado","Em aberto")))</f>
        <v/>
      </c>
      <c r="J213" s="20" t="str">
        <f aca="true">IF(I213="Atrasado",TODAY()-E213,"")</f>
        <v/>
      </c>
      <c r="K213" s="31" t="str">
        <f aca="false">IF(A213="","",DATE(YEAR(A213),MONTH(A213),1))</f>
        <v/>
      </c>
      <c r="L213" s="14"/>
    </row>
    <row r="214" customFormat="false" ht="15" hidden="false" customHeight="false" outlineLevel="0" collapsed="false">
      <c r="A214" s="29"/>
      <c r="B214" s="14"/>
      <c r="C214" s="19" t="str">
        <f aca="false">IF(B214="","",IFERROR(INDEX(Alunos!$J$2:$J$301,MATCH(B214,Alunos!$S$2:$S$301,0)),""))</f>
        <v/>
      </c>
      <c r="D214" s="21" t="str">
        <f aca="false">IF(B214="","",IFERROR(INDEX(Alunos!$N$2:$N$301,MATCH(B214,Alunos!$S$2:$S$301,0)),""))</f>
        <v/>
      </c>
      <c r="E214" s="30" t="str">
        <f aca="false">IF(OR(A214="",B214=""),"",DATE(YEAR(A214),MONTH(A214),MIN(IFERROR(INDEX(Alunos!$O$2:$O$301,MATCH(B214,Alunos!$S$2:$S$301,0)),10),DAY(DATE(YEAR(A214),MONTH(A214)+1,0)))))</f>
        <v/>
      </c>
      <c r="F214" s="26"/>
      <c r="G214" s="24"/>
      <c r="H214" s="14"/>
      <c r="I214" s="19" t="str">
        <f aca="true">IF(OR(A214="",B214=""),"",IF(F214&lt;&gt;"","Pago",IF(TODAY()&gt;E214,"Atrasado","Em aberto")))</f>
        <v/>
      </c>
      <c r="J214" s="20" t="str">
        <f aca="true">IF(I214="Atrasado",TODAY()-E214,"")</f>
        <v/>
      </c>
      <c r="K214" s="31" t="str">
        <f aca="false">IF(A214="","",DATE(YEAR(A214),MONTH(A214),1))</f>
        <v/>
      </c>
      <c r="L214" s="14"/>
    </row>
    <row r="215" customFormat="false" ht="15" hidden="false" customHeight="false" outlineLevel="0" collapsed="false">
      <c r="A215" s="29"/>
      <c r="B215" s="14"/>
      <c r="C215" s="19" t="str">
        <f aca="false">IF(B215="","",IFERROR(INDEX(Alunos!$J$2:$J$301,MATCH(B215,Alunos!$S$2:$S$301,0)),""))</f>
        <v/>
      </c>
      <c r="D215" s="21" t="str">
        <f aca="false">IF(B215="","",IFERROR(INDEX(Alunos!$N$2:$N$301,MATCH(B215,Alunos!$S$2:$S$301,0)),""))</f>
        <v/>
      </c>
      <c r="E215" s="30" t="str">
        <f aca="false">IF(OR(A215="",B215=""),"",DATE(YEAR(A215),MONTH(A215),MIN(IFERROR(INDEX(Alunos!$O$2:$O$301,MATCH(B215,Alunos!$S$2:$S$301,0)),10),DAY(DATE(YEAR(A215),MONTH(A215)+1,0)))))</f>
        <v/>
      </c>
      <c r="F215" s="26"/>
      <c r="G215" s="24"/>
      <c r="H215" s="14"/>
      <c r="I215" s="19" t="str">
        <f aca="true">IF(OR(A215="",B215=""),"",IF(F215&lt;&gt;"","Pago",IF(TODAY()&gt;E215,"Atrasado","Em aberto")))</f>
        <v/>
      </c>
      <c r="J215" s="20" t="str">
        <f aca="true">IF(I215="Atrasado",TODAY()-E215,"")</f>
        <v/>
      </c>
      <c r="K215" s="31" t="str">
        <f aca="false">IF(A215="","",DATE(YEAR(A215),MONTH(A215),1))</f>
        <v/>
      </c>
      <c r="L215" s="14"/>
    </row>
    <row r="216" customFormat="false" ht="15" hidden="false" customHeight="false" outlineLevel="0" collapsed="false">
      <c r="A216" s="29"/>
      <c r="B216" s="14"/>
      <c r="C216" s="19" t="str">
        <f aca="false">IF(B216="","",IFERROR(INDEX(Alunos!$J$2:$J$301,MATCH(B216,Alunos!$S$2:$S$301,0)),""))</f>
        <v/>
      </c>
      <c r="D216" s="21" t="str">
        <f aca="false">IF(B216="","",IFERROR(INDEX(Alunos!$N$2:$N$301,MATCH(B216,Alunos!$S$2:$S$301,0)),""))</f>
        <v/>
      </c>
      <c r="E216" s="30" t="str">
        <f aca="false">IF(OR(A216="",B216=""),"",DATE(YEAR(A216),MONTH(A216),MIN(IFERROR(INDEX(Alunos!$O$2:$O$301,MATCH(B216,Alunos!$S$2:$S$301,0)),10),DAY(DATE(YEAR(A216),MONTH(A216)+1,0)))))</f>
        <v/>
      </c>
      <c r="F216" s="26"/>
      <c r="G216" s="24"/>
      <c r="H216" s="14"/>
      <c r="I216" s="19" t="str">
        <f aca="true">IF(OR(A216="",B216=""),"",IF(F216&lt;&gt;"","Pago",IF(TODAY()&gt;E216,"Atrasado","Em aberto")))</f>
        <v/>
      </c>
      <c r="J216" s="20" t="str">
        <f aca="true">IF(I216="Atrasado",TODAY()-E216,"")</f>
        <v/>
      </c>
      <c r="K216" s="31" t="str">
        <f aca="false">IF(A216="","",DATE(YEAR(A216),MONTH(A216),1))</f>
        <v/>
      </c>
      <c r="L216" s="14"/>
    </row>
    <row r="217" customFormat="false" ht="15" hidden="false" customHeight="false" outlineLevel="0" collapsed="false">
      <c r="A217" s="29"/>
      <c r="B217" s="14"/>
      <c r="C217" s="19" t="str">
        <f aca="false">IF(B217="","",IFERROR(INDEX(Alunos!$J$2:$J$301,MATCH(B217,Alunos!$S$2:$S$301,0)),""))</f>
        <v/>
      </c>
      <c r="D217" s="21" t="str">
        <f aca="false">IF(B217="","",IFERROR(INDEX(Alunos!$N$2:$N$301,MATCH(B217,Alunos!$S$2:$S$301,0)),""))</f>
        <v/>
      </c>
      <c r="E217" s="30" t="str">
        <f aca="false">IF(OR(A217="",B217=""),"",DATE(YEAR(A217),MONTH(A217),MIN(IFERROR(INDEX(Alunos!$O$2:$O$301,MATCH(B217,Alunos!$S$2:$S$301,0)),10),DAY(DATE(YEAR(A217),MONTH(A217)+1,0)))))</f>
        <v/>
      </c>
      <c r="F217" s="26"/>
      <c r="G217" s="24"/>
      <c r="H217" s="14"/>
      <c r="I217" s="19" t="str">
        <f aca="true">IF(OR(A217="",B217=""),"",IF(F217&lt;&gt;"","Pago",IF(TODAY()&gt;E217,"Atrasado","Em aberto")))</f>
        <v/>
      </c>
      <c r="J217" s="20" t="str">
        <f aca="true">IF(I217="Atrasado",TODAY()-E217,"")</f>
        <v/>
      </c>
      <c r="K217" s="31" t="str">
        <f aca="false">IF(A217="","",DATE(YEAR(A217),MONTH(A217),1))</f>
        <v/>
      </c>
      <c r="L217" s="14"/>
    </row>
    <row r="218" customFormat="false" ht="15" hidden="false" customHeight="false" outlineLevel="0" collapsed="false">
      <c r="A218" s="29"/>
      <c r="B218" s="14"/>
      <c r="C218" s="19" t="str">
        <f aca="false">IF(B218="","",IFERROR(INDEX(Alunos!$J$2:$J$301,MATCH(B218,Alunos!$S$2:$S$301,0)),""))</f>
        <v/>
      </c>
      <c r="D218" s="21" t="str">
        <f aca="false">IF(B218="","",IFERROR(INDEX(Alunos!$N$2:$N$301,MATCH(B218,Alunos!$S$2:$S$301,0)),""))</f>
        <v/>
      </c>
      <c r="E218" s="30" t="str">
        <f aca="false">IF(OR(A218="",B218=""),"",DATE(YEAR(A218),MONTH(A218),MIN(IFERROR(INDEX(Alunos!$O$2:$O$301,MATCH(B218,Alunos!$S$2:$S$301,0)),10),DAY(DATE(YEAR(A218),MONTH(A218)+1,0)))))</f>
        <v/>
      </c>
      <c r="F218" s="26"/>
      <c r="G218" s="24"/>
      <c r="H218" s="14"/>
      <c r="I218" s="19" t="str">
        <f aca="true">IF(OR(A218="",B218=""),"",IF(F218&lt;&gt;"","Pago",IF(TODAY()&gt;E218,"Atrasado","Em aberto")))</f>
        <v/>
      </c>
      <c r="J218" s="20" t="str">
        <f aca="true">IF(I218="Atrasado",TODAY()-E218,"")</f>
        <v/>
      </c>
      <c r="K218" s="31" t="str">
        <f aca="false">IF(A218="","",DATE(YEAR(A218),MONTH(A218),1))</f>
        <v/>
      </c>
      <c r="L218" s="14"/>
    </row>
    <row r="219" customFormat="false" ht="15" hidden="false" customHeight="false" outlineLevel="0" collapsed="false">
      <c r="A219" s="29"/>
      <c r="B219" s="14"/>
      <c r="C219" s="19" t="str">
        <f aca="false">IF(B219="","",IFERROR(INDEX(Alunos!$J$2:$J$301,MATCH(B219,Alunos!$S$2:$S$301,0)),""))</f>
        <v/>
      </c>
      <c r="D219" s="21" t="str">
        <f aca="false">IF(B219="","",IFERROR(INDEX(Alunos!$N$2:$N$301,MATCH(B219,Alunos!$S$2:$S$301,0)),""))</f>
        <v/>
      </c>
      <c r="E219" s="30" t="str">
        <f aca="false">IF(OR(A219="",B219=""),"",DATE(YEAR(A219),MONTH(A219),MIN(IFERROR(INDEX(Alunos!$O$2:$O$301,MATCH(B219,Alunos!$S$2:$S$301,0)),10),DAY(DATE(YEAR(A219),MONTH(A219)+1,0)))))</f>
        <v/>
      </c>
      <c r="F219" s="26"/>
      <c r="G219" s="24"/>
      <c r="H219" s="14"/>
      <c r="I219" s="19" t="str">
        <f aca="true">IF(OR(A219="",B219=""),"",IF(F219&lt;&gt;"","Pago",IF(TODAY()&gt;E219,"Atrasado","Em aberto")))</f>
        <v/>
      </c>
      <c r="J219" s="20" t="str">
        <f aca="true">IF(I219="Atrasado",TODAY()-E219,"")</f>
        <v/>
      </c>
      <c r="K219" s="31" t="str">
        <f aca="false">IF(A219="","",DATE(YEAR(A219),MONTH(A219),1))</f>
        <v/>
      </c>
      <c r="L219" s="14"/>
    </row>
    <row r="220" customFormat="false" ht="15" hidden="false" customHeight="false" outlineLevel="0" collapsed="false">
      <c r="A220" s="29"/>
      <c r="B220" s="14"/>
      <c r="C220" s="19" t="str">
        <f aca="false">IF(B220="","",IFERROR(INDEX(Alunos!$J$2:$J$301,MATCH(B220,Alunos!$S$2:$S$301,0)),""))</f>
        <v/>
      </c>
      <c r="D220" s="21" t="str">
        <f aca="false">IF(B220="","",IFERROR(INDEX(Alunos!$N$2:$N$301,MATCH(B220,Alunos!$S$2:$S$301,0)),""))</f>
        <v/>
      </c>
      <c r="E220" s="30" t="str">
        <f aca="false">IF(OR(A220="",B220=""),"",DATE(YEAR(A220),MONTH(A220),MIN(IFERROR(INDEX(Alunos!$O$2:$O$301,MATCH(B220,Alunos!$S$2:$S$301,0)),10),DAY(DATE(YEAR(A220),MONTH(A220)+1,0)))))</f>
        <v/>
      </c>
      <c r="F220" s="26"/>
      <c r="G220" s="24"/>
      <c r="H220" s="14"/>
      <c r="I220" s="19" t="str">
        <f aca="true">IF(OR(A220="",B220=""),"",IF(F220&lt;&gt;"","Pago",IF(TODAY()&gt;E220,"Atrasado","Em aberto")))</f>
        <v/>
      </c>
      <c r="J220" s="20" t="str">
        <f aca="true">IF(I220="Atrasado",TODAY()-E220,"")</f>
        <v/>
      </c>
      <c r="K220" s="31" t="str">
        <f aca="false">IF(A220="","",DATE(YEAR(A220),MONTH(A220),1))</f>
        <v/>
      </c>
      <c r="L220" s="14"/>
    </row>
    <row r="221" customFormat="false" ht="15" hidden="false" customHeight="false" outlineLevel="0" collapsed="false">
      <c r="A221" s="29"/>
      <c r="B221" s="14"/>
      <c r="C221" s="19" t="str">
        <f aca="false">IF(B221="","",IFERROR(INDEX(Alunos!$J$2:$J$301,MATCH(B221,Alunos!$S$2:$S$301,0)),""))</f>
        <v/>
      </c>
      <c r="D221" s="21" t="str">
        <f aca="false">IF(B221="","",IFERROR(INDEX(Alunos!$N$2:$N$301,MATCH(B221,Alunos!$S$2:$S$301,0)),""))</f>
        <v/>
      </c>
      <c r="E221" s="30" t="str">
        <f aca="false">IF(OR(A221="",B221=""),"",DATE(YEAR(A221),MONTH(A221),MIN(IFERROR(INDEX(Alunos!$O$2:$O$301,MATCH(B221,Alunos!$S$2:$S$301,0)),10),DAY(DATE(YEAR(A221),MONTH(A221)+1,0)))))</f>
        <v/>
      </c>
      <c r="F221" s="26"/>
      <c r="G221" s="24"/>
      <c r="H221" s="14"/>
      <c r="I221" s="19" t="str">
        <f aca="true">IF(OR(A221="",B221=""),"",IF(F221&lt;&gt;"","Pago",IF(TODAY()&gt;E221,"Atrasado","Em aberto")))</f>
        <v/>
      </c>
      <c r="J221" s="20" t="str">
        <f aca="true">IF(I221="Atrasado",TODAY()-E221,"")</f>
        <v/>
      </c>
      <c r="K221" s="31" t="str">
        <f aca="false">IF(A221="","",DATE(YEAR(A221),MONTH(A221),1))</f>
        <v/>
      </c>
      <c r="L221" s="14"/>
    </row>
    <row r="222" customFormat="false" ht="15" hidden="false" customHeight="false" outlineLevel="0" collapsed="false">
      <c r="A222" s="29"/>
      <c r="B222" s="14"/>
      <c r="C222" s="19" t="str">
        <f aca="false">IF(B222="","",IFERROR(INDEX(Alunos!$J$2:$J$301,MATCH(B222,Alunos!$S$2:$S$301,0)),""))</f>
        <v/>
      </c>
      <c r="D222" s="21" t="str">
        <f aca="false">IF(B222="","",IFERROR(INDEX(Alunos!$N$2:$N$301,MATCH(B222,Alunos!$S$2:$S$301,0)),""))</f>
        <v/>
      </c>
      <c r="E222" s="30" t="str">
        <f aca="false">IF(OR(A222="",B222=""),"",DATE(YEAR(A222),MONTH(A222),MIN(IFERROR(INDEX(Alunos!$O$2:$O$301,MATCH(B222,Alunos!$S$2:$S$301,0)),10),DAY(DATE(YEAR(A222),MONTH(A222)+1,0)))))</f>
        <v/>
      </c>
      <c r="F222" s="26"/>
      <c r="G222" s="24"/>
      <c r="H222" s="14"/>
      <c r="I222" s="19" t="str">
        <f aca="true">IF(OR(A222="",B222=""),"",IF(F222&lt;&gt;"","Pago",IF(TODAY()&gt;E222,"Atrasado","Em aberto")))</f>
        <v/>
      </c>
      <c r="J222" s="20" t="str">
        <f aca="true">IF(I222="Atrasado",TODAY()-E222,"")</f>
        <v/>
      </c>
      <c r="K222" s="31" t="str">
        <f aca="false">IF(A222="","",DATE(YEAR(A222),MONTH(A222),1))</f>
        <v/>
      </c>
      <c r="L222" s="14"/>
    </row>
    <row r="223" customFormat="false" ht="15" hidden="false" customHeight="false" outlineLevel="0" collapsed="false">
      <c r="A223" s="29"/>
      <c r="B223" s="14"/>
      <c r="C223" s="19" t="str">
        <f aca="false">IF(B223="","",IFERROR(INDEX(Alunos!$J$2:$J$301,MATCH(B223,Alunos!$S$2:$S$301,0)),""))</f>
        <v/>
      </c>
      <c r="D223" s="21" t="str">
        <f aca="false">IF(B223="","",IFERROR(INDEX(Alunos!$N$2:$N$301,MATCH(B223,Alunos!$S$2:$S$301,0)),""))</f>
        <v/>
      </c>
      <c r="E223" s="30" t="str">
        <f aca="false">IF(OR(A223="",B223=""),"",DATE(YEAR(A223),MONTH(A223),MIN(IFERROR(INDEX(Alunos!$O$2:$O$301,MATCH(B223,Alunos!$S$2:$S$301,0)),10),DAY(DATE(YEAR(A223),MONTH(A223)+1,0)))))</f>
        <v/>
      </c>
      <c r="F223" s="26"/>
      <c r="G223" s="24"/>
      <c r="H223" s="14"/>
      <c r="I223" s="19" t="str">
        <f aca="true">IF(OR(A223="",B223=""),"",IF(F223&lt;&gt;"","Pago",IF(TODAY()&gt;E223,"Atrasado","Em aberto")))</f>
        <v/>
      </c>
      <c r="J223" s="20" t="str">
        <f aca="true">IF(I223="Atrasado",TODAY()-E223,"")</f>
        <v/>
      </c>
      <c r="K223" s="31" t="str">
        <f aca="false">IF(A223="","",DATE(YEAR(A223),MONTH(A223),1))</f>
        <v/>
      </c>
      <c r="L223" s="14"/>
    </row>
    <row r="224" customFormat="false" ht="15" hidden="false" customHeight="false" outlineLevel="0" collapsed="false">
      <c r="A224" s="29"/>
      <c r="B224" s="14"/>
      <c r="C224" s="19" t="str">
        <f aca="false">IF(B224="","",IFERROR(INDEX(Alunos!$J$2:$J$301,MATCH(B224,Alunos!$S$2:$S$301,0)),""))</f>
        <v/>
      </c>
      <c r="D224" s="21" t="str">
        <f aca="false">IF(B224="","",IFERROR(INDEX(Alunos!$N$2:$N$301,MATCH(B224,Alunos!$S$2:$S$301,0)),""))</f>
        <v/>
      </c>
      <c r="E224" s="30" t="str">
        <f aca="false">IF(OR(A224="",B224=""),"",DATE(YEAR(A224),MONTH(A224),MIN(IFERROR(INDEX(Alunos!$O$2:$O$301,MATCH(B224,Alunos!$S$2:$S$301,0)),10),DAY(DATE(YEAR(A224),MONTH(A224)+1,0)))))</f>
        <v/>
      </c>
      <c r="F224" s="26"/>
      <c r="G224" s="24"/>
      <c r="H224" s="14"/>
      <c r="I224" s="19" t="str">
        <f aca="true">IF(OR(A224="",B224=""),"",IF(F224&lt;&gt;"","Pago",IF(TODAY()&gt;E224,"Atrasado","Em aberto")))</f>
        <v/>
      </c>
      <c r="J224" s="20" t="str">
        <f aca="true">IF(I224="Atrasado",TODAY()-E224,"")</f>
        <v/>
      </c>
      <c r="K224" s="31" t="str">
        <f aca="false">IF(A224="","",DATE(YEAR(A224),MONTH(A224),1))</f>
        <v/>
      </c>
      <c r="L224" s="14"/>
    </row>
    <row r="225" customFormat="false" ht="15" hidden="false" customHeight="false" outlineLevel="0" collapsed="false">
      <c r="A225" s="29"/>
      <c r="B225" s="14"/>
      <c r="C225" s="19" t="str">
        <f aca="false">IF(B225="","",IFERROR(INDEX(Alunos!$J$2:$J$301,MATCH(B225,Alunos!$S$2:$S$301,0)),""))</f>
        <v/>
      </c>
      <c r="D225" s="21" t="str">
        <f aca="false">IF(B225="","",IFERROR(INDEX(Alunos!$N$2:$N$301,MATCH(B225,Alunos!$S$2:$S$301,0)),""))</f>
        <v/>
      </c>
      <c r="E225" s="30" t="str">
        <f aca="false">IF(OR(A225="",B225=""),"",DATE(YEAR(A225),MONTH(A225),MIN(IFERROR(INDEX(Alunos!$O$2:$O$301,MATCH(B225,Alunos!$S$2:$S$301,0)),10),DAY(DATE(YEAR(A225),MONTH(A225)+1,0)))))</f>
        <v/>
      </c>
      <c r="F225" s="26"/>
      <c r="G225" s="24"/>
      <c r="H225" s="14"/>
      <c r="I225" s="19" t="str">
        <f aca="true">IF(OR(A225="",B225=""),"",IF(F225&lt;&gt;"","Pago",IF(TODAY()&gt;E225,"Atrasado","Em aberto")))</f>
        <v/>
      </c>
      <c r="J225" s="20" t="str">
        <f aca="true">IF(I225="Atrasado",TODAY()-E225,"")</f>
        <v/>
      </c>
      <c r="K225" s="31" t="str">
        <f aca="false">IF(A225="","",DATE(YEAR(A225),MONTH(A225),1))</f>
        <v/>
      </c>
      <c r="L225" s="14"/>
    </row>
    <row r="226" customFormat="false" ht="15" hidden="false" customHeight="false" outlineLevel="0" collapsed="false">
      <c r="A226" s="29"/>
      <c r="B226" s="14"/>
      <c r="C226" s="19" t="str">
        <f aca="false">IF(B226="","",IFERROR(INDEX(Alunos!$J$2:$J$301,MATCH(B226,Alunos!$S$2:$S$301,0)),""))</f>
        <v/>
      </c>
      <c r="D226" s="21" t="str">
        <f aca="false">IF(B226="","",IFERROR(INDEX(Alunos!$N$2:$N$301,MATCH(B226,Alunos!$S$2:$S$301,0)),""))</f>
        <v/>
      </c>
      <c r="E226" s="30" t="str">
        <f aca="false">IF(OR(A226="",B226=""),"",DATE(YEAR(A226),MONTH(A226),MIN(IFERROR(INDEX(Alunos!$O$2:$O$301,MATCH(B226,Alunos!$S$2:$S$301,0)),10),DAY(DATE(YEAR(A226),MONTH(A226)+1,0)))))</f>
        <v/>
      </c>
      <c r="F226" s="26"/>
      <c r="G226" s="24"/>
      <c r="H226" s="14"/>
      <c r="I226" s="19" t="str">
        <f aca="true">IF(OR(A226="",B226=""),"",IF(F226&lt;&gt;"","Pago",IF(TODAY()&gt;E226,"Atrasado","Em aberto")))</f>
        <v/>
      </c>
      <c r="J226" s="20" t="str">
        <f aca="true">IF(I226="Atrasado",TODAY()-E226,"")</f>
        <v/>
      </c>
      <c r="K226" s="31" t="str">
        <f aca="false">IF(A226="","",DATE(YEAR(A226),MONTH(A226),1))</f>
        <v/>
      </c>
      <c r="L226" s="14"/>
    </row>
    <row r="227" customFormat="false" ht="15" hidden="false" customHeight="false" outlineLevel="0" collapsed="false">
      <c r="A227" s="29"/>
      <c r="B227" s="14"/>
      <c r="C227" s="19" t="str">
        <f aca="false">IF(B227="","",IFERROR(INDEX(Alunos!$J$2:$J$301,MATCH(B227,Alunos!$S$2:$S$301,0)),""))</f>
        <v/>
      </c>
      <c r="D227" s="21" t="str">
        <f aca="false">IF(B227="","",IFERROR(INDEX(Alunos!$N$2:$N$301,MATCH(B227,Alunos!$S$2:$S$301,0)),""))</f>
        <v/>
      </c>
      <c r="E227" s="30" t="str">
        <f aca="false">IF(OR(A227="",B227=""),"",DATE(YEAR(A227),MONTH(A227),MIN(IFERROR(INDEX(Alunos!$O$2:$O$301,MATCH(B227,Alunos!$S$2:$S$301,0)),10),DAY(DATE(YEAR(A227),MONTH(A227)+1,0)))))</f>
        <v/>
      </c>
      <c r="F227" s="26"/>
      <c r="G227" s="24"/>
      <c r="H227" s="14"/>
      <c r="I227" s="19" t="str">
        <f aca="true">IF(OR(A227="",B227=""),"",IF(F227&lt;&gt;"","Pago",IF(TODAY()&gt;E227,"Atrasado","Em aberto")))</f>
        <v/>
      </c>
      <c r="J227" s="20" t="str">
        <f aca="true">IF(I227="Atrasado",TODAY()-E227,"")</f>
        <v/>
      </c>
      <c r="K227" s="31" t="str">
        <f aca="false">IF(A227="","",DATE(YEAR(A227),MONTH(A227),1))</f>
        <v/>
      </c>
      <c r="L227" s="14"/>
    </row>
    <row r="228" customFormat="false" ht="15" hidden="false" customHeight="false" outlineLevel="0" collapsed="false">
      <c r="A228" s="29"/>
      <c r="B228" s="14"/>
      <c r="C228" s="19" t="str">
        <f aca="false">IF(B228="","",IFERROR(INDEX(Alunos!$J$2:$J$301,MATCH(B228,Alunos!$S$2:$S$301,0)),""))</f>
        <v/>
      </c>
      <c r="D228" s="21" t="str">
        <f aca="false">IF(B228="","",IFERROR(INDEX(Alunos!$N$2:$N$301,MATCH(B228,Alunos!$S$2:$S$301,0)),""))</f>
        <v/>
      </c>
      <c r="E228" s="30" t="str">
        <f aca="false">IF(OR(A228="",B228=""),"",DATE(YEAR(A228),MONTH(A228),MIN(IFERROR(INDEX(Alunos!$O$2:$O$301,MATCH(B228,Alunos!$S$2:$S$301,0)),10),DAY(DATE(YEAR(A228),MONTH(A228)+1,0)))))</f>
        <v/>
      </c>
      <c r="F228" s="26"/>
      <c r="G228" s="24"/>
      <c r="H228" s="14"/>
      <c r="I228" s="19" t="str">
        <f aca="true">IF(OR(A228="",B228=""),"",IF(F228&lt;&gt;"","Pago",IF(TODAY()&gt;E228,"Atrasado","Em aberto")))</f>
        <v/>
      </c>
      <c r="J228" s="20" t="str">
        <f aca="true">IF(I228="Atrasado",TODAY()-E228,"")</f>
        <v/>
      </c>
      <c r="K228" s="31" t="str">
        <f aca="false">IF(A228="","",DATE(YEAR(A228),MONTH(A228),1))</f>
        <v/>
      </c>
      <c r="L228" s="14"/>
    </row>
    <row r="229" customFormat="false" ht="15" hidden="false" customHeight="false" outlineLevel="0" collapsed="false">
      <c r="A229" s="29"/>
      <c r="B229" s="14"/>
      <c r="C229" s="19" t="str">
        <f aca="false">IF(B229="","",IFERROR(INDEX(Alunos!$J$2:$J$301,MATCH(B229,Alunos!$S$2:$S$301,0)),""))</f>
        <v/>
      </c>
      <c r="D229" s="21" t="str">
        <f aca="false">IF(B229="","",IFERROR(INDEX(Alunos!$N$2:$N$301,MATCH(B229,Alunos!$S$2:$S$301,0)),""))</f>
        <v/>
      </c>
      <c r="E229" s="30" t="str">
        <f aca="false">IF(OR(A229="",B229=""),"",DATE(YEAR(A229),MONTH(A229),MIN(IFERROR(INDEX(Alunos!$O$2:$O$301,MATCH(B229,Alunos!$S$2:$S$301,0)),10),DAY(DATE(YEAR(A229),MONTH(A229)+1,0)))))</f>
        <v/>
      </c>
      <c r="F229" s="26"/>
      <c r="G229" s="24"/>
      <c r="H229" s="14"/>
      <c r="I229" s="19" t="str">
        <f aca="true">IF(OR(A229="",B229=""),"",IF(F229&lt;&gt;"","Pago",IF(TODAY()&gt;E229,"Atrasado","Em aberto")))</f>
        <v/>
      </c>
      <c r="J229" s="20" t="str">
        <f aca="true">IF(I229="Atrasado",TODAY()-E229,"")</f>
        <v/>
      </c>
      <c r="K229" s="31" t="str">
        <f aca="false">IF(A229="","",DATE(YEAR(A229),MONTH(A229),1))</f>
        <v/>
      </c>
      <c r="L229" s="14"/>
    </row>
    <row r="230" customFormat="false" ht="15" hidden="false" customHeight="false" outlineLevel="0" collapsed="false">
      <c r="A230" s="29"/>
      <c r="B230" s="14"/>
      <c r="C230" s="19" t="str">
        <f aca="false">IF(B230="","",IFERROR(INDEX(Alunos!$J$2:$J$301,MATCH(B230,Alunos!$S$2:$S$301,0)),""))</f>
        <v/>
      </c>
      <c r="D230" s="21" t="str">
        <f aca="false">IF(B230="","",IFERROR(INDEX(Alunos!$N$2:$N$301,MATCH(B230,Alunos!$S$2:$S$301,0)),""))</f>
        <v/>
      </c>
      <c r="E230" s="30" t="str">
        <f aca="false">IF(OR(A230="",B230=""),"",DATE(YEAR(A230),MONTH(A230),MIN(IFERROR(INDEX(Alunos!$O$2:$O$301,MATCH(B230,Alunos!$S$2:$S$301,0)),10),DAY(DATE(YEAR(A230),MONTH(A230)+1,0)))))</f>
        <v/>
      </c>
      <c r="F230" s="26"/>
      <c r="G230" s="24"/>
      <c r="H230" s="14"/>
      <c r="I230" s="19" t="str">
        <f aca="true">IF(OR(A230="",B230=""),"",IF(F230&lt;&gt;"","Pago",IF(TODAY()&gt;E230,"Atrasado","Em aberto")))</f>
        <v/>
      </c>
      <c r="J230" s="20" t="str">
        <f aca="true">IF(I230="Atrasado",TODAY()-E230,"")</f>
        <v/>
      </c>
      <c r="K230" s="31" t="str">
        <f aca="false">IF(A230="","",DATE(YEAR(A230),MONTH(A230),1))</f>
        <v/>
      </c>
      <c r="L230" s="14"/>
    </row>
    <row r="231" customFormat="false" ht="15" hidden="false" customHeight="false" outlineLevel="0" collapsed="false">
      <c r="A231" s="29"/>
      <c r="B231" s="14"/>
      <c r="C231" s="19" t="str">
        <f aca="false">IF(B231="","",IFERROR(INDEX(Alunos!$J$2:$J$301,MATCH(B231,Alunos!$S$2:$S$301,0)),""))</f>
        <v/>
      </c>
      <c r="D231" s="21" t="str">
        <f aca="false">IF(B231="","",IFERROR(INDEX(Alunos!$N$2:$N$301,MATCH(B231,Alunos!$S$2:$S$301,0)),""))</f>
        <v/>
      </c>
      <c r="E231" s="30" t="str">
        <f aca="false">IF(OR(A231="",B231=""),"",DATE(YEAR(A231),MONTH(A231),MIN(IFERROR(INDEX(Alunos!$O$2:$O$301,MATCH(B231,Alunos!$S$2:$S$301,0)),10),DAY(DATE(YEAR(A231),MONTH(A231)+1,0)))))</f>
        <v/>
      </c>
      <c r="F231" s="26"/>
      <c r="G231" s="24"/>
      <c r="H231" s="14"/>
      <c r="I231" s="19" t="str">
        <f aca="true">IF(OR(A231="",B231=""),"",IF(F231&lt;&gt;"","Pago",IF(TODAY()&gt;E231,"Atrasado","Em aberto")))</f>
        <v/>
      </c>
      <c r="J231" s="20" t="str">
        <f aca="true">IF(I231="Atrasado",TODAY()-E231,"")</f>
        <v/>
      </c>
      <c r="K231" s="31" t="str">
        <f aca="false">IF(A231="","",DATE(YEAR(A231),MONTH(A231),1))</f>
        <v/>
      </c>
      <c r="L231" s="14"/>
    </row>
    <row r="232" customFormat="false" ht="15" hidden="false" customHeight="false" outlineLevel="0" collapsed="false">
      <c r="A232" s="29"/>
      <c r="B232" s="14"/>
      <c r="C232" s="19" t="str">
        <f aca="false">IF(B232="","",IFERROR(INDEX(Alunos!$J$2:$J$301,MATCH(B232,Alunos!$S$2:$S$301,0)),""))</f>
        <v/>
      </c>
      <c r="D232" s="21" t="str">
        <f aca="false">IF(B232="","",IFERROR(INDEX(Alunos!$N$2:$N$301,MATCH(B232,Alunos!$S$2:$S$301,0)),""))</f>
        <v/>
      </c>
      <c r="E232" s="30" t="str">
        <f aca="false">IF(OR(A232="",B232=""),"",DATE(YEAR(A232),MONTH(A232),MIN(IFERROR(INDEX(Alunos!$O$2:$O$301,MATCH(B232,Alunos!$S$2:$S$301,0)),10),DAY(DATE(YEAR(A232),MONTH(A232)+1,0)))))</f>
        <v/>
      </c>
      <c r="F232" s="26"/>
      <c r="G232" s="24"/>
      <c r="H232" s="14"/>
      <c r="I232" s="19" t="str">
        <f aca="true">IF(OR(A232="",B232=""),"",IF(F232&lt;&gt;"","Pago",IF(TODAY()&gt;E232,"Atrasado","Em aberto")))</f>
        <v/>
      </c>
      <c r="J232" s="20" t="str">
        <f aca="true">IF(I232="Atrasado",TODAY()-E232,"")</f>
        <v/>
      </c>
      <c r="K232" s="31" t="str">
        <f aca="false">IF(A232="","",DATE(YEAR(A232),MONTH(A232),1))</f>
        <v/>
      </c>
      <c r="L232" s="14"/>
    </row>
    <row r="233" customFormat="false" ht="15" hidden="false" customHeight="false" outlineLevel="0" collapsed="false">
      <c r="A233" s="29"/>
      <c r="B233" s="14"/>
      <c r="C233" s="19" t="str">
        <f aca="false">IF(B233="","",IFERROR(INDEX(Alunos!$J$2:$J$301,MATCH(B233,Alunos!$S$2:$S$301,0)),""))</f>
        <v/>
      </c>
      <c r="D233" s="21" t="str">
        <f aca="false">IF(B233="","",IFERROR(INDEX(Alunos!$N$2:$N$301,MATCH(B233,Alunos!$S$2:$S$301,0)),""))</f>
        <v/>
      </c>
      <c r="E233" s="30" t="str">
        <f aca="false">IF(OR(A233="",B233=""),"",DATE(YEAR(A233),MONTH(A233),MIN(IFERROR(INDEX(Alunos!$O$2:$O$301,MATCH(B233,Alunos!$S$2:$S$301,0)),10),DAY(DATE(YEAR(A233),MONTH(A233)+1,0)))))</f>
        <v/>
      </c>
      <c r="F233" s="26"/>
      <c r="G233" s="24"/>
      <c r="H233" s="14"/>
      <c r="I233" s="19" t="str">
        <f aca="true">IF(OR(A233="",B233=""),"",IF(F233&lt;&gt;"","Pago",IF(TODAY()&gt;E233,"Atrasado","Em aberto")))</f>
        <v/>
      </c>
      <c r="J233" s="20" t="str">
        <f aca="true">IF(I233="Atrasado",TODAY()-E233,"")</f>
        <v/>
      </c>
      <c r="K233" s="31" t="str">
        <f aca="false">IF(A233="","",DATE(YEAR(A233),MONTH(A233),1))</f>
        <v/>
      </c>
      <c r="L233" s="14"/>
    </row>
    <row r="234" customFormat="false" ht="15" hidden="false" customHeight="false" outlineLevel="0" collapsed="false">
      <c r="A234" s="29"/>
      <c r="B234" s="14"/>
      <c r="C234" s="19" t="str">
        <f aca="false">IF(B234="","",IFERROR(INDEX(Alunos!$J$2:$J$301,MATCH(B234,Alunos!$S$2:$S$301,0)),""))</f>
        <v/>
      </c>
      <c r="D234" s="21" t="str">
        <f aca="false">IF(B234="","",IFERROR(INDEX(Alunos!$N$2:$N$301,MATCH(B234,Alunos!$S$2:$S$301,0)),""))</f>
        <v/>
      </c>
      <c r="E234" s="30" t="str">
        <f aca="false">IF(OR(A234="",B234=""),"",DATE(YEAR(A234),MONTH(A234),MIN(IFERROR(INDEX(Alunos!$O$2:$O$301,MATCH(B234,Alunos!$S$2:$S$301,0)),10),DAY(DATE(YEAR(A234),MONTH(A234)+1,0)))))</f>
        <v/>
      </c>
      <c r="F234" s="26"/>
      <c r="G234" s="24"/>
      <c r="H234" s="14"/>
      <c r="I234" s="19" t="str">
        <f aca="true">IF(OR(A234="",B234=""),"",IF(F234&lt;&gt;"","Pago",IF(TODAY()&gt;E234,"Atrasado","Em aberto")))</f>
        <v/>
      </c>
      <c r="J234" s="20" t="str">
        <f aca="true">IF(I234="Atrasado",TODAY()-E234,"")</f>
        <v/>
      </c>
      <c r="K234" s="31" t="str">
        <f aca="false">IF(A234="","",DATE(YEAR(A234),MONTH(A234),1))</f>
        <v/>
      </c>
      <c r="L234" s="14"/>
    </row>
    <row r="235" customFormat="false" ht="15" hidden="false" customHeight="false" outlineLevel="0" collapsed="false">
      <c r="A235" s="29"/>
      <c r="B235" s="14"/>
      <c r="C235" s="19" t="str">
        <f aca="false">IF(B235="","",IFERROR(INDEX(Alunos!$J$2:$J$301,MATCH(B235,Alunos!$S$2:$S$301,0)),""))</f>
        <v/>
      </c>
      <c r="D235" s="21" t="str">
        <f aca="false">IF(B235="","",IFERROR(INDEX(Alunos!$N$2:$N$301,MATCH(B235,Alunos!$S$2:$S$301,0)),""))</f>
        <v/>
      </c>
      <c r="E235" s="30" t="str">
        <f aca="false">IF(OR(A235="",B235=""),"",DATE(YEAR(A235),MONTH(A235),MIN(IFERROR(INDEX(Alunos!$O$2:$O$301,MATCH(B235,Alunos!$S$2:$S$301,0)),10),DAY(DATE(YEAR(A235),MONTH(A235)+1,0)))))</f>
        <v/>
      </c>
      <c r="F235" s="26"/>
      <c r="G235" s="24"/>
      <c r="H235" s="14"/>
      <c r="I235" s="19" t="str">
        <f aca="true">IF(OR(A235="",B235=""),"",IF(F235&lt;&gt;"","Pago",IF(TODAY()&gt;E235,"Atrasado","Em aberto")))</f>
        <v/>
      </c>
      <c r="J235" s="20" t="str">
        <f aca="true">IF(I235="Atrasado",TODAY()-E235,"")</f>
        <v/>
      </c>
      <c r="K235" s="31" t="str">
        <f aca="false">IF(A235="","",DATE(YEAR(A235),MONTH(A235),1))</f>
        <v/>
      </c>
      <c r="L235" s="14"/>
    </row>
    <row r="236" customFormat="false" ht="15" hidden="false" customHeight="false" outlineLevel="0" collapsed="false">
      <c r="A236" s="29"/>
      <c r="B236" s="14"/>
      <c r="C236" s="19" t="str">
        <f aca="false">IF(B236="","",IFERROR(INDEX(Alunos!$J$2:$J$301,MATCH(B236,Alunos!$S$2:$S$301,0)),""))</f>
        <v/>
      </c>
      <c r="D236" s="21" t="str">
        <f aca="false">IF(B236="","",IFERROR(INDEX(Alunos!$N$2:$N$301,MATCH(B236,Alunos!$S$2:$S$301,0)),""))</f>
        <v/>
      </c>
      <c r="E236" s="30" t="str">
        <f aca="false">IF(OR(A236="",B236=""),"",DATE(YEAR(A236),MONTH(A236),MIN(IFERROR(INDEX(Alunos!$O$2:$O$301,MATCH(B236,Alunos!$S$2:$S$301,0)),10),DAY(DATE(YEAR(A236),MONTH(A236)+1,0)))))</f>
        <v/>
      </c>
      <c r="F236" s="26"/>
      <c r="G236" s="24"/>
      <c r="H236" s="14"/>
      <c r="I236" s="19" t="str">
        <f aca="true">IF(OR(A236="",B236=""),"",IF(F236&lt;&gt;"","Pago",IF(TODAY()&gt;E236,"Atrasado","Em aberto")))</f>
        <v/>
      </c>
      <c r="J236" s="20" t="str">
        <f aca="true">IF(I236="Atrasado",TODAY()-E236,"")</f>
        <v/>
      </c>
      <c r="K236" s="31" t="str">
        <f aca="false">IF(A236="","",DATE(YEAR(A236),MONTH(A236),1))</f>
        <v/>
      </c>
      <c r="L236" s="14"/>
    </row>
    <row r="237" customFormat="false" ht="15" hidden="false" customHeight="false" outlineLevel="0" collapsed="false">
      <c r="A237" s="29"/>
      <c r="B237" s="14"/>
      <c r="C237" s="19" t="str">
        <f aca="false">IF(B237="","",IFERROR(INDEX(Alunos!$J$2:$J$301,MATCH(B237,Alunos!$S$2:$S$301,0)),""))</f>
        <v/>
      </c>
      <c r="D237" s="21" t="str">
        <f aca="false">IF(B237="","",IFERROR(INDEX(Alunos!$N$2:$N$301,MATCH(B237,Alunos!$S$2:$S$301,0)),""))</f>
        <v/>
      </c>
      <c r="E237" s="30" t="str">
        <f aca="false">IF(OR(A237="",B237=""),"",DATE(YEAR(A237),MONTH(A237),MIN(IFERROR(INDEX(Alunos!$O$2:$O$301,MATCH(B237,Alunos!$S$2:$S$301,0)),10),DAY(DATE(YEAR(A237),MONTH(A237)+1,0)))))</f>
        <v/>
      </c>
      <c r="F237" s="26"/>
      <c r="G237" s="24"/>
      <c r="H237" s="14"/>
      <c r="I237" s="19" t="str">
        <f aca="true">IF(OR(A237="",B237=""),"",IF(F237&lt;&gt;"","Pago",IF(TODAY()&gt;E237,"Atrasado","Em aberto")))</f>
        <v/>
      </c>
      <c r="J237" s="20" t="str">
        <f aca="true">IF(I237="Atrasado",TODAY()-E237,"")</f>
        <v/>
      </c>
      <c r="K237" s="31" t="str">
        <f aca="false">IF(A237="","",DATE(YEAR(A237),MONTH(A237),1))</f>
        <v/>
      </c>
      <c r="L237" s="14"/>
    </row>
    <row r="238" customFormat="false" ht="15" hidden="false" customHeight="false" outlineLevel="0" collapsed="false">
      <c r="A238" s="29"/>
      <c r="B238" s="14"/>
      <c r="C238" s="19" t="str">
        <f aca="false">IF(B238="","",IFERROR(INDEX(Alunos!$J$2:$J$301,MATCH(B238,Alunos!$S$2:$S$301,0)),""))</f>
        <v/>
      </c>
      <c r="D238" s="21" t="str">
        <f aca="false">IF(B238="","",IFERROR(INDEX(Alunos!$N$2:$N$301,MATCH(B238,Alunos!$S$2:$S$301,0)),""))</f>
        <v/>
      </c>
      <c r="E238" s="30" t="str">
        <f aca="false">IF(OR(A238="",B238=""),"",DATE(YEAR(A238),MONTH(A238),MIN(IFERROR(INDEX(Alunos!$O$2:$O$301,MATCH(B238,Alunos!$S$2:$S$301,0)),10),DAY(DATE(YEAR(A238),MONTH(A238)+1,0)))))</f>
        <v/>
      </c>
      <c r="F238" s="26"/>
      <c r="G238" s="24"/>
      <c r="H238" s="14"/>
      <c r="I238" s="19" t="str">
        <f aca="true">IF(OR(A238="",B238=""),"",IF(F238&lt;&gt;"","Pago",IF(TODAY()&gt;E238,"Atrasado","Em aberto")))</f>
        <v/>
      </c>
      <c r="J238" s="20" t="str">
        <f aca="true">IF(I238="Atrasado",TODAY()-E238,"")</f>
        <v/>
      </c>
      <c r="K238" s="31" t="str">
        <f aca="false">IF(A238="","",DATE(YEAR(A238),MONTH(A238),1))</f>
        <v/>
      </c>
      <c r="L238" s="14"/>
    </row>
    <row r="239" customFormat="false" ht="15" hidden="false" customHeight="false" outlineLevel="0" collapsed="false">
      <c r="A239" s="29"/>
      <c r="B239" s="14"/>
      <c r="C239" s="19" t="str">
        <f aca="false">IF(B239="","",IFERROR(INDEX(Alunos!$J$2:$J$301,MATCH(B239,Alunos!$S$2:$S$301,0)),""))</f>
        <v/>
      </c>
      <c r="D239" s="21" t="str">
        <f aca="false">IF(B239="","",IFERROR(INDEX(Alunos!$N$2:$N$301,MATCH(B239,Alunos!$S$2:$S$301,0)),""))</f>
        <v/>
      </c>
      <c r="E239" s="30" t="str">
        <f aca="false">IF(OR(A239="",B239=""),"",DATE(YEAR(A239),MONTH(A239),MIN(IFERROR(INDEX(Alunos!$O$2:$O$301,MATCH(B239,Alunos!$S$2:$S$301,0)),10),DAY(DATE(YEAR(A239),MONTH(A239)+1,0)))))</f>
        <v/>
      </c>
      <c r="F239" s="26"/>
      <c r="G239" s="24"/>
      <c r="H239" s="14"/>
      <c r="I239" s="19" t="str">
        <f aca="true">IF(OR(A239="",B239=""),"",IF(F239&lt;&gt;"","Pago",IF(TODAY()&gt;E239,"Atrasado","Em aberto")))</f>
        <v/>
      </c>
      <c r="J239" s="20" t="str">
        <f aca="true">IF(I239="Atrasado",TODAY()-E239,"")</f>
        <v/>
      </c>
      <c r="K239" s="31" t="str">
        <f aca="false">IF(A239="","",DATE(YEAR(A239),MONTH(A239),1))</f>
        <v/>
      </c>
      <c r="L239" s="14"/>
    </row>
    <row r="240" customFormat="false" ht="15" hidden="false" customHeight="false" outlineLevel="0" collapsed="false">
      <c r="A240" s="29"/>
      <c r="B240" s="14"/>
      <c r="C240" s="19" t="str">
        <f aca="false">IF(B240="","",IFERROR(INDEX(Alunos!$J$2:$J$301,MATCH(B240,Alunos!$S$2:$S$301,0)),""))</f>
        <v/>
      </c>
      <c r="D240" s="21" t="str">
        <f aca="false">IF(B240="","",IFERROR(INDEX(Alunos!$N$2:$N$301,MATCH(B240,Alunos!$S$2:$S$301,0)),""))</f>
        <v/>
      </c>
      <c r="E240" s="30" t="str">
        <f aca="false">IF(OR(A240="",B240=""),"",DATE(YEAR(A240),MONTH(A240),MIN(IFERROR(INDEX(Alunos!$O$2:$O$301,MATCH(B240,Alunos!$S$2:$S$301,0)),10),DAY(DATE(YEAR(A240),MONTH(A240)+1,0)))))</f>
        <v/>
      </c>
      <c r="F240" s="26"/>
      <c r="G240" s="24"/>
      <c r="H240" s="14"/>
      <c r="I240" s="19" t="str">
        <f aca="true">IF(OR(A240="",B240=""),"",IF(F240&lt;&gt;"","Pago",IF(TODAY()&gt;E240,"Atrasado","Em aberto")))</f>
        <v/>
      </c>
      <c r="J240" s="20" t="str">
        <f aca="true">IF(I240="Atrasado",TODAY()-E240,"")</f>
        <v/>
      </c>
      <c r="K240" s="31" t="str">
        <f aca="false">IF(A240="","",DATE(YEAR(A240),MONTH(A240),1))</f>
        <v/>
      </c>
      <c r="L240" s="14"/>
    </row>
    <row r="241" customFormat="false" ht="15" hidden="false" customHeight="false" outlineLevel="0" collapsed="false">
      <c r="A241" s="29"/>
      <c r="B241" s="14"/>
      <c r="C241" s="19" t="str">
        <f aca="false">IF(B241="","",IFERROR(INDEX(Alunos!$J$2:$J$301,MATCH(B241,Alunos!$S$2:$S$301,0)),""))</f>
        <v/>
      </c>
      <c r="D241" s="21" t="str">
        <f aca="false">IF(B241="","",IFERROR(INDEX(Alunos!$N$2:$N$301,MATCH(B241,Alunos!$S$2:$S$301,0)),""))</f>
        <v/>
      </c>
      <c r="E241" s="30" t="str">
        <f aca="false">IF(OR(A241="",B241=""),"",DATE(YEAR(A241),MONTH(A241),MIN(IFERROR(INDEX(Alunos!$O$2:$O$301,MATCH(B241,Alunos!$S$2:$S$301,0)),10),DAY(DATE(YEAR(A241),MONTH(A241)+1,0)))))</f>
        <v/>
      </c>
      <c r="F241" s="26"/>
      <c r="G241" s="24"/>
      <c r="H241" s="14"/>
      <c r="I241" s="19" t="str">
        <f aca="true">IF(OR(A241="",B241=""),"",IF(F241&lt;&gt;"","Pago",IF(TODAY()&gt;E241,"Atrasado","Em aberto")))</f>
        <v/>
      </c>
      <c r="J241" s="20" t="str">
        <f aca="true">IF(I241="Atrasado",TODAY()-E241,"")</f>
        <v/>
      </c>
      <c r="K241" s="31" t="str">
        <f aca="false">IF(A241="","",DATE(YEAR(A241),MONTH(A241),1))</f>
        <v/>
      </c>
      <c r="L241" s="14"/>
    </row>
    <row r="242" customFormat="false" ht="15" hidden="false" customHeight="false" outlineLevel="0" collapsed="false">
      <c r="A242" s="29"/>
      <c r="B242" s="14"/>
      <c r="C242" s="19" t="str">
        <f aca="false">IF(B242="","",IFERROR(INDEX(Alunos!$J$2:$J$301,MATCH(B242,Alunos!$S$2:$S$301,0)),""))</f>
        <v/>
      </c>
      <c r="D242" s="21" t="str">
        <f aca="false">IF(B242="","",IFERROR(INDEX(Alunos!$N$2:$N$301,MATCH(B242,Alunos!$S$2:$S$301,0)),""))</f>
        <v/>
      </c>
      <c r="E242" s="30" t="str">
        <f aca="false">IF(OR(A242="",B242=""),"",DATE(YEAR(A242),MONTH(A242),MIN(IFERROR(INDEX(Alunos!$O$2:$O$301,MATCH(B242,Alunos!$S$2:$S$301,0)),10),DAY(DATE(YEAR(A242),MONTH(A242)+1,0)))))</f>
        <v/>
      </c>
      <c r="F242" s="26"/>
      <c r="G242" s="24"/>
      <c r="H242" s="14"/>
      <c r="I242" s="19" t="str">
        <f aca="true">IF(OR(A242="",B242=""),"",IF(F242&lt;&gt;"","Pago",IF(TODAY()&gt;E242,"Atrasado","Em aberto")))</f>
        <v/>
      </c>
      <c r="J242" s="20" t="str">
        <f aca="true">IF(I242="Atrasado",TODAY()-E242,"")</f>
        <v/>
      </c>
      <c r="K242" s="31" t="str">
        <f aca="false">IF(A242="","",DATE(YEAR(A242),MONTH(A242),1))</f>
        <v/>
      </c>
      <c r="L242" s="14"/>
    </row>
    <row r="243" customFormat="false" ht="15" hidden="false" customHeight="false" outlineLevel="0" collapsed="false">
      <c r="A243" s="29"/>
      <c r="B243" s="14"/>
      <c r="C243" s="19" t="str">
        <f aca="false">IF(B243="","",IFERROR(INDEX(Alunos!$J$2:$J$301,MATCH(B243,Alunos!$S$2:$S$301,0)),""))</f>
        <v/>
      </c>
      <c r="D243" s="21" t="str">
        <f aca="false">IF(B243="","",IFERROR(INDEX(Alunos!$N$2:$N$301,MATCH(B243,Alunos!$S$2:$S$301,0)),""))</f>
        <v/>
      </c>
      <c r="E243" s="30" t="str">
        <f aca="false">IF(OR(A243="",B243=""),"",DATE(YEAR(A243),MONTH(A243),MIN(IFERROR(INDEX(Alunos!$O$2:$O$301,MATCH(B243,Alunos!$S$2:$S$301,0)),10),DAY(DATE(YEAR(A243),MONTH(A243)+1,0)))))</f>
        <v/>
      </c>
      <c r="F243" s="26"/>
      <c r="G243" s="24"/>
      <c r="H243" s="14"/>
      <c r="I243" s="19" t="str">
        <f aca="true">IF(OR(A243="",B243=""),"",IF(F243&lt;&gt;"","Pago",IF(TODAY()&gt;E243,"Atrasado","Em aberto")))</f>
        <v/>
      </c>
      <c r="J243" s="20" t="str">
        <f aca="true">IF(I243="Atrasado",TODAY()-E243,"")</f>
        <v/>
      </c>
      <c r="K243" s="31" t="str">
        <f aca="false">IF(A243="","",DATE(YEAR(A243),MONTH(A243),1))</f>
        <v/>
      </c>
      <c r="L243" s="14"/>
    </row>
    <row r="244" customFormat="false" ht="15" hidden="false" customHeight="false" outlineLevel="0" collapsed="false">
      <c r="A244" s="29"/>
      <c r="B244" s="14"/>
      <c r="C244" s="19" t="str">
        <f aca="false">IF(B244="","",IFERROR(INDEX(Alunos!$J$2:$J$301,MATCH(B244,Alunos!$S$2:$S$301,0)),""))</f>
        <v/>
      </c>
      <c r="D244" s="21" t="str">
        <f aca="false">IF(B244="","",IFERROR(INDEX(Alunos!$N$2:$N$301,MATCH(B244,Alunos!$S$2:$S$301,0)),""))</f>
        <v/>
      </c>
      <c r="E244" s="30" t="str">
        <f aca="false">IF(OR(A244="",B244=""),"",DATE(YEAR(A244),MONTH(A244),MIN(IFERROR(INDEX(Alunos!$O$2:$O$301,MATCH(B244,Alunos!$S$2:$S$301,0)),10),DAY(DATE(YEAR(A244),MONTH(A244)+1,0)))))</f>
        <v/>
      </c>
      <c r="F244" s="26"/>
      <c r="G244" s="24"/>
      <c r="H244" s="14"/>
      <c r="I244" s="19" t="str">
        <f aca="true">IF(OR(A244="",B244=""),"",IF(F244&lt;&gt;"","Pago",IF(TODAY()&gt;E244,"Atrasado","Em aberto")))</f>
        <v/>
      </c>
      <c r="J244" s="20" t="str">
        <f aca="true">IF(I244="Atrasado",TODAY()-E244,"")</f>
        <v/>
      </c>
      <c r="K244" s="31" t="str">
        <f aca="false">IF(A244="","",DATE(YEAR(A244),MONTH(A244),1))</f>
        <v/>
      </c>
      <c r="L244" s="14"/>
    </row>
    <row r="245" customFormat="false" ht="15" hidden="false" customHeight="false" outlineLevel="0" collapsed="false">
      <c r="A245" s="29"/>
      <c r="B245" s="14"/>
      <c r="C245" s="19" t="str">
        <f aca="false">IF(B245="","",IFERROR(INDEX(Alunos!$J$2:$J$301,MATCH(B245,Alunos!$S$2:$S$301,0)),""))</f>
        <v/>
      </c>
      <c r="D245" s="21" t="str">
        <f aca="false">IF(B245="","",IFERROR(INDEX(Alunos!$N$2:$N$301,MATCH(B245,Alunos!$S$2:$S$301,0)),""))</f>
        <v/>
      </c>
      <c r="E245" s="30" t="str">
        <f aca="false">IF(OR(A245="",B245=""),"",DATE(YEAR(A245),MONTH(A245),MIN(IFERROR(INDEX(Alunos!$O$2:$O$301,MATCH(B245,Alunos!$S$2:$S$301,0)),10),DAY(DATE(YEAR(A245),MONTH(A245)+1,0)))))</f>
        <v/>
      </c>
      <c r="F245" s="26"/>
      <c r="G245" s="24"/>
      <c r="H245" s="14"/>
      <c r="I245" s="19" t="str">
        <f aca="true">IF(OR(A245="",B245=""),"",IF(F245&lt;&gt;"","Pago",IF(TODAY()&gt;E245,"Atrasado","Em aberto")))</f>
        <v/>
      </c>
      <c r="J245" s="20" t="str">
        <f aca="true">IF(I245="Atrasado",TODAY()-E245,"")</f>
        <v/>
      </c>
      <c r="K245" s="31" t="str">
        <f aca="false">IF(A245="","",DATE(YEAR(A245),MONTH(A245),1))</f>
        <v/>
      </c>
      <c r="L245" s="14"/>
    </row>
    <row r="246" customFormat="false" ht="15" hidden="false" customHeight="false" outlineLevel="0" collapsed="false">
      <c r="A246" s="29"/>
      <c r="B246" s="14"/>
      <c r="C246" s="19" t="str">
        <f aca="false">IF(B246="","",IFERROR(INDEX(Alunos!$J$2:$J$301,MATCH(B246,Alunos!$S$2:$S$301,0)),""))</f>
        <v/>
      </c>
      <c r="D246" s="21" t="str">
        <f aca="false">IF(B246="","",IFERROR(INDEX(Alunos!$N$2:$N$301,MATCH(B246,Alunos!$S$2:$S$301,0)),""))</f>
        <v/>
      </c>
      <c r="E246" s="30" t="str">
        <f aca="false">IF(OR(A246="",B246=""),"",DATE(YEAR(A246),MONTH(A246),MIN(IFERROR(INDEX(Alunos!$O$2:$O$301,MATCH(B246,Alunos!$S$2:$S$301,0)),10),DAY(DATE(YEAR(A246),MONTH(A246)+1,0)))))</f>
        <v/>
      </c>
      <c r="F246" s="26"/>
      <c r="G246" s="24"/>
      <c r="H246" s="14"/>
      <c r="I246" s="19" t="str">
        <f aca="true">IF(OR(A246="",B246=""),"",IF(F246&lt;&gt;"","Pago",IF(TODAY()&gt;E246,"Atrasado","Em aberto")))</f>
        <v/>
      </c>
      <c r="J246" s="20" t="str">
        <f aca="true">IF(I246="Atrasado",TODAY()-E246,"")</f>
        <v/>
      </c>
      <c r="K246" s="31" t="str">
        <f aca="false">IF(A246="","",DATE(YEAR(A246),MONTH(A246),1))</f>
        <v/>
      </c>
      <c r="L246" s="14"/>
    </row>
    <row r="247" customFormat="false" ht="15" hidden="false" customHeight="false" outlineLevel="0" collapsed="false">
      <c r="A247" s="29"/>
      <c r="B247" s="14"/>
      <c r="C247" s="19" t="str">
        <f aca="false">IF(B247="","",IFERROR(INDEX(Alunos!$J$2:$J$301,MATCH(B247,Alunos!$S$2:$S$301,0)),""))</f>
        <v/>
      </c>
      <c r="D247" s="21" t="str">
        <f aca="false">IF(B247="","",IFERROR(INDEX(Alunos!$N$2:$N$301,MATCH(B247,Alunos!$S$2:$S$301,0)),""))</f>
        <v/>
      </c>
      <c r="E247" s="30" t="str">
        <f aca="false">IF(OR(A247="",B247=""),"",DATE(YEAR(A247),MONTH(A247),MIN(IFERROR(INDEX(Alunos!$O$2:$O$301,MATCH(B247,Alunos!$S$2:$S$301,0)),10),DAY(DATE(YEAR(A247),MONTH(A247)+1,0)))))</f>
        <v/>
      </c>
      <c r="F247" s="26"/>
      <c r="G247" s="24"/>
      <c r="H247" s="14"/>
      <c r="I247" s="19" t="str">
        <f aca="true">IF(OR(A247="",B247=""),"",IF(F247&lt;&gt;"","Pago",IF(TODAY()&gt;E247,"Atrasado","Em aberto")))</f>
        <v/>
      </c>
      <c r="J247" s="20" t="str">
        <f aca="true">IF(I247="Atrasado",TODAY()-E247,"")</f>
        <v/>
      </c>
      <c r="K247" s="31" t="str">
        <f aca="false">IF(A247="","",DATE(YEAR(A247),MONTH(A247),1))</f>
        <v/>
      </c>
      <c r="L247" s="14"/>
    </row>
    <row r="248" customFormat="false" ht="15" hidden="false" customHeight="false" outlineLevel="0" collapsed="false">
      <c r="A248" s="29"/>
      <c r="B248" s="14"/>
      <c r="C248" s="19" t="str">
        <f aca="false">IF(B248="","",IFERROR(INDEX(Alunos!$J$2:$J$301,MATCH(B248,Alunos!$S$2:$S$301,0)),""))</f>
        <v/>
      </c>
      <c r="D248" s="21" t="str">
        <f aca="false">IF(B248="","",IFERROR(INDEX(Alunos!$N$2:$N$301,MATCH(B248,Alunos!$S$2:$S$301,0)),""))</f>
        <v/>
      </c>
      <c r="E248" s="30" t="str">
        <f aca="false">IF(OR(A248="",B248=""),"",DATE(YEAR(A248),MONTH(A248),MIN(IFERROR(INDEX(Alunos!$O$2:$O$301,MATCH(B248,Alunos!$S$2:$S$301,0)),10),DAY(DATE(YEAR(A248),MONTH(A248)+1,0)))))</f>
        <v/>
      </c>
      <c r="F248" s="26"/>
      <c r="G248" s="24"/>
      <c r="H248" s="14"/>
      <c r="I248" s="19" t="str">
        <f aca="true">IF(OR(A248="",B248=""),"",IF(F248&lt;&gt;"","Pago",IF(TODAY()&gt;E248,"Atrasado","Em aberto")))</f>
        <v/>
      </c>
      <c r="J248" s="20" t="str">
        <f aca="true">IF(I248="Atrasado",TODAY()-E248,"")</f>
        <v/>
      </c>
      <c r="K248" s="31" t="str">
        <f aca="false">IF(A248="","",DATE(YEAR(A248),MONTH(A248),1))</f>
        <v/>
      </c>
      <c r="L248" s="14"/>
    </row>
    <row r="249" customFormat="false" ht="15" hidden="false" customHeight="false" outlineLevel="0" collapsed="false">
      <c r="A249" s="29"/>
      <c r="B249" s="14"/>
      <c r="C249" s="19" t="str">
        <f aca="false">IF(B249="","",IFERROR(INDEX(Alunos!$J$2:$J$301,MATCH(B249,Alunos!$S$2:$S$301,0)),""))</f>
        <v/>
      </c>
      <c r="D249" s="21" t="str">
        <f aca="false">IF(B249="","",IFERROR(INDEX(Alunos!$N$2:$N$301,MATCH(B249,Alunos!$S$2:$S$301,0)),""))</f>
        <v/>
      </c>
      <c r="E249" s="30" t="str">
        <f aca="false">IF(OR(A249="",B249=""),"",DATE(YEAR(A249),MONTH(A249),MIN(IFERROR(INDEX(Alunos!$O$2:$O$301,MATCH(B249,Alunos!$S$2:$S$301,0)),10),DAY(DATE(YEAR(A249),MONTH(A249)+1,0)))))</f>
        <v/>
      </c>
      <c r="F249" s="26"/>
      <c r="G249" s="24"/>
      <c r="H249" s="14"/>
      <c r="I249" s="19" t="str">
        <f aca="true">IF(OR(A249="",B249=""),"",IF(F249&lt;&gt;"","Pago",IF(TODAY()&gt;E249,"Atrasado","Em aberto")))</f>
        <v/>
      </c>
      <c r="J249" s="20" t="str">
        <f aca="true">IF(I249="Atrasado",TODAY()-E249,"")</f>
        <v/>
      </c>
      <c r="K249" s="31" t="str">
        <f aca="false">IF(A249="","",DATE(YEAR(A249),MONTH(A249),1))</f>
        <v/>
      </c>
      <c r="L249" s="14"/>
    </row>
    <row r="250" customFormat="false" ht="15" hidden="false" customHeight="false" outlineLevel="0" collapsed="false">
      <c r="A250" s="29"/>
      <c r="B250" s="14"/>
      <c r="C250" s="19" t="str">
        <f aca="false">IF(B250="","",IFERROR(INDEX(Alunos!$J$2:$J$301,MATCH(B250,Alunos!$S$2:$S$301,0)),""))</f>
        <v/>
      </c>
      <c r="D250" s="21" t="str">
        <f aca="false">IF(B250="","",IFERROR(INDEX(Alunos!$N$2:$N$301,MATCH(B250,Alunos!$S$2:$S$301,0)),""))</f>
        <v/>
      </c>
      <c r="E250" s="30" t="str">
        <f aca="false">IF(OR(A250="",B250=""),"",DATE(YEAR(A250),MONTH(A250),MIN(IFERROR(INDEX(Alunos!$O$2:$O$301,MATCH(B250,Alunos!$S$2:$S$301,0)),10),DAY(DATE(YEAR(A250),MONTH(A250)+1,0)))))</f>
        <v/>
      </c>
      <c r="F250" s="26"/>
      <c r="G250" s="24"/>
      <c r="H250" s="14"/>
      <c r="I250" s="19" t="str">
        <f aca="true">IF(OR(A250="",B250=""),"",IF(F250&lt;&gt;"","Pago",IF(TODAY()&gt;E250,"Atrasado","Em aberto")))</f>
        <v/>
      </c>
      <c r="J250" s="20" t="str">
        <f aca="true">IF(I250="Atrasado",TODAY()-E250,"")</f>
        <v/>
      </c>
      <c r="K250" s="31" t="str">
        <f aca="false">IF(A250="","",DATE(YEAR(A250),MONTH(A250),1))</f>
        <v/>
      </c>
      <c r="L250" s="14"/>
    </row>
    <row r="251" customFormat="false" ht="15" hidden="false" customHeight="false" outlineLevel="0" collapsed="false">
      <c r="A251" s="29"/>
      <c r="B251" s="14"/>
      <c r="C251" s="19" t="str">
        <f aca="false">IF(B251="","",IFERROR(INDEX(Alunos!$J$2:$J$301,MATCH(B251,Alunos!$S$2:$S$301,0)),""))</f>
        <v/>
      </c>
      <c r="D251" s="21" t="str">
        <f aca="false">IF(B251="","",IFERROR(INDEX(Alunos!$N$2:$N$301,MATCH(B251,Alunos!$S$2:$S$301,0)),""))</f>
        <v/>
      </c>
      <c r="E251" s="30" t="str">
        <f aca="false">IF(OR(A251="",B251=""),"",DATE(YEAR(A251),MONTH(A251),MIN(IFERROR(INDEX(Alunos!$O$2:$O$301,MATCH(B251,Alunos!$S$2:$S$301,0)),10),DAY(DATE(YEAR(A251),MONTH(A251)+1,0)))))</f>
        <v/>
      </c>
      <c r="F251" s="26"/>
      <c r="G251" s="24"/>
      <c r="H251" s="14"/>
      <c r="I251" s="19" t="str">
        <f aca="true">IF(OR(A251="",B251=""),"",IF(F251&lt;&gt;"","Pago",IF(TODAY()&gt;E251,"Atrasado","Em aberto")))</f>
        <v/>
      </c>
      <c r="J251" s="20" t="str">
        <f aca="true">IF(I251="Atrasado",TODAY()-E251,"")</f>
        <v/>
      </c>
      <c r="K251" s="31" t="str">
        <f aca="false">IF(A251="","",DATE(YEAR(A251),MONTH(A251),1))</f>
        <v/>
      </c>
      <c r="L251" s="14"/>
    </row>
    <row r="252" customFormat="false" ht="15" hidden="false" customHeight="false" outlineLevel="0" collapsed="false">
      <c r="A252" s="29"/>
      <c r="B252" s="14"/>
      <c r="C252" s="19" t="str">
        <f aca="false">IF(B252="","",IFERROR(INDEX(Alunos!$J$2:$J$301,MATCH(B252,Alunos!$S$2:$S$301,0)),""))</f>
        <v/>
      </c>
      <c r="D252" s="21" t="str">
        <f aca="false">IF(B252="","",IFERROR(INDEX(Alunos!$N$2:$N$301,MATCH(B252,Alunos!$S$2:$S$301,0)),""))</f>
        <v/>
      </c>
      <c r="E252" s="30" t="str">
        <f aca="false">IF(OR(A252="",B252=""),"",DATE(YEAR(A252),MONTH(A252),MIN(IFERROR(INDEX(Alunos!$O$2:$O$301,MATCH(B252,Alunos!$S$2:$S$301,0)),10),DAY(DATE(YEAR(A252),MONTH(A252)+1,0)))))</f>
        <v/>
      </c>
      <c r="F252" s="26"/>
      <c r="G252" s="24"/>
      <c r="H252" s="14"/>
      <c r="I252" s="19" t="str">
        <f aca="true">IF(OR(A252="",B252=""),"",IF(F252&lt;&gt;"","Pago",IF(TODAY()&gt;E252,"Atrasado","Em aberto")))</f>
        <v/>
      </c>
      <c r="J252" s="20" t="str">
        <f aca="true">IF(I252="Atrasado",TODAY()-E252,"")</f>
        <v/>
      </c>
      <c r="K252" s="31" t="str">
        <f aca="false">IF(A252="","",DATE(YEAR(A252),MONTH(A252),1))</f>
        <v/>
      </c>
      <c r="L252" s="14"/>
    </row>
    <row r="253" customFormat="false" ht="15" hidden="false" customHeight="false" outlineLevel="0" collapsed="false">
      <c r="A253" s="29"/>
      <c r="B253" s="14"/>
      <c r="C253" s="19" t="str">
        <f aca="false">IF(B253="","",IFERROR(INDEX(Alunos!$J$2:$J$301,MATCH(B253,Alunos!$S$2:$S$301,0)),""))</f>
        <v/>
      </c>
      <c r="D253" s="21" t="str">
        <f aca="false">IF(B253="","",IFERROR(INDEX(Alunos!$N$2:$N$301,MATCH(B253,Alunos!$S$2:$S$301,0)),""))</f>
        <v/>
      </c>
      <c r="E253" s="30" t="str">
        <f aca="false">IF(OR(A253="",B253=""),"",DATE(YEAR(A253),MONTH(A253),MIN(IFERROR(INDEX(Alunos!$O$2:$O$301,MATCH(B253,Alunos!$S$2:$S$301,0)),10),DAY(DATE(YEAR(A253),MONTH(A253)+1,0)))))</f>
        <v/>
      </c>
      <c r="F253" s="26"/>
      <c r="G253" s="24"/>
      <c r="H253" s="14"/>
      <c r="I253" s="19" t="str">
        <f aca="true">IF(OR(A253="",B253=""),"",IF(F253&lt;&gt;"","Pago",IF(TODAY()&gt;E253,"Atrasado","Em aberto")))</f>
        <v/>
      </c>
      <c r="J253" s="20" t="str">
        <f aca="true">IF(I253="Atrasado",TODAY()-E253,"")</f>
        <v/>
      </c>
      <c r="K253" s="31" t="str">
        <f aca="false">IF(A253="","",DATE(YEAR(A253),MONTH(A253),1))</f>
        <v/>
      </c>
      <c r="L253" s="14"/>
    </row>
    <row r="254" customFormat="false" ht="15" hidden="false" customHeight="false" outlineLevel="0" collapsed="false">
      <c r="A254" s="29"/>
      <c r="B254" s="14"/>
      <c r="C254" s="19" t="str">
        <f aca="false">IF(B254="","",IFERROR(INDEX(Alunos!$J$2:$J$301,MATCH(B254,Alunos!$S$2:$S$301,0)),""))</f>
        <v/>
      </c>
      <c r="D254" s="21" t="str">
        <f aca="false">IF(B254="","",IFERROR(INDEX(Alunos!$N$2:$N$301,MATCH(B254,Alunos!$S$2:$S$301,0)),""))</f>
        <v/>
      </c>
      <c r="E254" s="30" t="str">
        <f aca="false">IF(OR(A254="",B254=""),"",DATE(YEAR(A254),MONTH(A254),MIN(IFERROR(INDEX(Alunos!$O$2:$O$301,MATCH(B254,Alunos!$S$2:$S$301,0)),10),DAY(DATE(YEAR(A254),MONTH(A254)+1,0)))))</f>
        <v/>
      </c>
      <c r="F254" s="26"/>
      <c r="G254" s="24"/>
      <c r="H254" s="14"/>
      <c r="I254" s="19" t="str">
        <f aca="true">IF(OR(A254="",B254=""),"",IF(F254&lt;&gt;"","Pago",IF(TODAY()&gt;E254,"Atrasado","Em aberto")))</f>
        <v/>
      </c>
      <c r="J254" s="20" t="str">
        <f aca="true">IF(I254="Atrasado",TODAY()-E254,"")</f>
        <v/>
      </c>
      <c r="K254" s="31" t="str">
        <f aca="false">IF(A254="","",DATE(YEAR(A254),MONTH(A254),1))</f>
        <v/>
      </c>
      <c r="L254" s="14"/>
    </row>
    <row r="255" customFormat="false" ht="15" hidden="false" customHeight="false" outlineLevel="0" collapsed="false">
      <c r="A255" s="29"/>
      <c r="B255" s="14"/>
      <c r="C255" s="19" t="str">
        <f aca="false">IF(B255="","",IFERROR(INDEX(Alunos!$J$2:$J$301,MATCH(B255,Alunos!$S$2:$S$301,0)),""))</f>
        <v/>
      </c>
      <c r="D255" s="21" t="str">
        <f aca="false">IF(B255="","",IFERROR(INDEX(Alunos!$N$2:$N$301,MATCH(B255,Alunos!$S$2:$S$301,0)),""))</f>
        <v/>
      </c>
      <c r="E255" s="30" t="str">
        <f aca="false">IF(OR(A255="",B255=""),"",DATE(YEAR(A255),MONTH(A255),MIN(IFERROR(INDEX(Alunos!$O$2:$O$301,MATCH(B255,Alunos!$S$2:$S$301,0)),10),DAY(DATE(YEAR(A255),MONTH(A255)+1,0)))))</f>
        <v/>
      </c>
      <c r="F255" s="26"/>
      <c r="G255" s="24"/>
      <c r="H255" s="14"/>
      <c r="I255" s="19" t="str">
        <f aca="true">IF(OR(A255="",B255=""),"",IF(F255&lt;&gt;"","Pago",IF(TODAY()&gt;E255,"Atrasado","Em aberto")))</f>
        <v/>
      </c>
      <c r="J255" s="20" t="str">
        <f aca="true">IF(I255="Atrasado",TODAY()-E255,"")</f>
        <v/>
      </c>
      <c r="K255" s="31" t="str">
        <f aca="false">IF(A255="","",DATE(YEAR(A255),MONTH(A255),1))</f>
        <v/>
      </c>
      <c r="L255" s="14"/>
    </row>
    <row r="256" customFormat="false" ht="15" hidden="false" customHeight="false" outlineLevel="0" collapsed="false">
      <c r="A256" s="29"/>
      <c r="B256" s="14"/>
      <c r="C256" s="19" t="str">
        <f aca="false">IF(B256="","",IFERROR(INDEX(Alunos!$J$2:$J$301,MATCH(B256,Alunos!$S$2:$S$301,0)),""))</f>
        <v/>
      </c>
      <c r="D256" s="21" t="str">
        <f aca="false">IF(B256="","",IFERROR(INDEX(Alunos!$N$2:$N$301,MATCH(B256,Alunos!$S$2:$S$301,0)),""))</f>
        <v/>
      </c>
      <c r="E256" s="30" t="str">
        <f aca="false">IF(OR(A256="",B256=""),"",DATE(YEAR(A256),MONTH(A256),MIN(IFERROR(INDEX(Alunos!$O$2:$O$301,MATCH(B256,Alunos!$S$2:$S$301,0)),10),DAY(DATE(YEAR(A256),MONTH(A256)+1,0)))))</f>
        <v/>
      </c>
      <c r="F256" s="26"/>
      <c r="G256" s="24"/>
      <c r="H256" s="14"/>
      <c r="I256" s="19" t="str">
        <f aca="true">IF(OR(A256="",B256=""),"",IF(F256&lt;&gt;"","Pago",IF(TODAY()&gt;E256,"Atrasado","Em aberto")))</f>
        <v/>
      </c>
      <c r="J256" s="20" t="str">
        <f aca="true">IF(I256="Atrasado",TODAY()-E256,"")</f>
        <v/>
      </c>
      <c r="K256" s="31" t="str">
        <f aca="false">IF(A256="","",DATE(YEAR(A256),MONTH(A256),1))</f>
        <v/>
      </c>
      <c r="L256" s="14"/>
    </row>
    <row r="257" customFormat="false" ht="15" hidden="false" customHeight="false" outlineLevel="0" collapsed="false">
      <c r="A257" s="29"/>
      <c r="B257" s="14"/>
      <c r="C257" s="19" t="str">
        <f aca="false">IF(B257="","",IFERROR(INDEX(Alunos!$J$2:$J$301,MATCH(B257,Alunos!$S$2:$S$301,0)),""))</f>
        <v/>
      </c>
      <c r="D257" s="21" t="str">
        <f aca="false">IF(B257="","",IFERROR(INDEX(Alunos!$N$2:$N$301,MATCH(B257,Alunos!$S$2:$S$301,0)),""))</f>
        <v/>
      </c>
      <c r="E257" s="30" t="str">
        <f aca="false">IF(OR(A257="",B257=""),"",DATE(YEAR(A257),MONTH(A257),MIN(IFERROR(INDEX(Alunos!$O$2:$O$301,MATCH(B257,Alunos!$S$2:$S$301,0)),10),DAY(DATE(YEAR(A257),MONTH(A257)+1,0)))))</f>
        <v/>
      </c>
      <c r="F257" s="26"/>
      <c r="G257" s="24"/>
      <c r="H257" s="14"/>
      <c r="I257" s="19" t="str">
        <f aca="true">IF(OR(A257="",B257=""),"",IF(F257&lt;&gt;"","Pago",IF(TODAY()&gt;E257,"Atrasado","Em aberto")))</f>
        <v/>
      </c>
      <c r="J257" s="20" t="str">
        <f aca="true">IF(I257="Atrasado",TODAY()-E257,"")</f>
        <v/>
      </c>
      <c r="K257" s="31" t="str">
        <f aca="false">IF(A257="","",DATE(YEAR(A257),MONTH(A257),1))</f>
        <v/>
      </c>
      <c r="L257" s="14"/>
    </row>
    <row r="258" customFormat="false" ht="15" hidden="false" customHeight="false" outlineLevel="0" collapsed="false">
      <c r="A258" s="29"/>
      <c r="B258" s="14"/>
      <c r="C258" s="19" t="str">
        <f aca="false">IF(B258="","",IFERROR(INDEX(Alunos!$J$2:$J$301,MATCH(B258,Alunos!$S$2:$S$301,0)),""))</f>
        <v/>
      </c>
      <c r="D258" s="21" t="str">
        <f aca="false">IF(B258="","",IFERROR(INDEX(Alunos!$N$2:$N$301,MATCH(B258,Alunos!$S$2:$S$301,0)),""))</f>
        <v/>
      </c>
      <c r="E258" s="30" t="str">
        <f aca="false">IF(OR(A258="",B258=""),"",DATE(YEAR(A258),MONTH(A258),MIN(IFERROR(INDEX(Alunos!$O$2:$O$301,MATCH(B258,Alunos!$S$2:$S$301,0)),10),DAY(DATE(YEAR(A258),MONTH(A258)+1,0)))))</f>
        <v/>
      </c>
      <c r="F258" s="26"/>
      <c r="G258" s="24"/>
      <c r="H258" s="14"/>
      <c r="I258" s="19" t="str">
        <f aca="true">IF(OR(A258="",B258=""),"",IF(F258&lt;&gt;"","Pago",IF(TODAY()&gt;E258,"Atrasado","Em aberto")))</f>
        <v/>
      </c>
      <c r="J258" s="20" t="str">
        <f aca="true">IF(I258="Atrasado",TODAY()-E258,"")</f>
        <v/>
      </c>
      <c r="K258" s="31" t="str">
        <f aca="false">IF(A258="","",DATE(YEAR(A258),MONTH(A258),1))</f>
        <v/>
      </c>
      <c r="L258" s="14"/>
    </row>
    <row r="259" customFormat="false" ht="15" hidden="false" customHeight="false" outlineLevel="0" collapsed="false">
      <c r="A259" s="29"/>
      <c r="B259" s="14"/>
      <c r="C259" s="19" t="str">
        <f aca="false">IF(B259="","",IFERROR(INDEX(Alunos!$J$2:$J$301,MATCH(B259,Alunos!$S$2:$S$301,0)),""))</f>
        <v/>
      </c>
      <c r="D259" s="21" t="str">
        <f aca="false">IF(B259="","",IFERROR(INDEX(Alunos!$N$2:$N$301,MATCH(B259,Alunos!$S$2:$S$301,0)),""))</f>
        <v/>
      </c>
      <c r="E259" s="30" t="str">
        <f aca="false">IF(OR(A259="",B259=""),"",DATE(YEAR(A259),MONTH(A259),MIN(IFERROR(INDEX(Alunos!$O$2:$O$301,MATCH(B259,Alunos!$S$2:$S$301,0)),10),DAY(DATE(YEAR(A259),MONTH(A259)+1,0)))))</f>
        <v/>
      </c>
      <c r="F259" s="26"/>
      <c r="G259" s="24"/>
      <c r="H259" s="14"/>
      <c r="I259" s="19" t="str">
        <f aca="true">IF(OR(A259="",B259=""),"",IF(F259&lt;&gt;"","Pago",IF(TODAY()&gt;E259,"Atrasado","Em aberto")))</f>
        <v/>
      </c>
      <c r="J259" s="20" t="str">
        <f aca="true">IF(I259="Atrasado",TODAY()-E259,"")</f>
        <v/>
      </c>
      <c r="K259" s="31" t="str">
        <f aca="false">IF(A259="","",DATE(YEAR(A259),MONTH(A259),1))</f>
        <v/>
      </c>
      <c r="L259" s="14"/>
    </row>
    <row r="260" customFormat="false" ht="15" hidden="false" customHeight="false" outlineLevel="0" collapsed="false">
      <c r="A260" s="29"/>
      <c r="B260" s="14"/>
      <c r="C260" s="19" t="str">
        <f aca="false">IF(B260="","",IFERROR(INDEX(Alunos!$J$2:$J$301,MATCH(B260,Alunos!$S$2:$S$301,0)),""))</f>
        <v/>
      </c>
      <c r="D260" s="21" t="str">
        <f aca="false">IF(B260="","",IFERROR(INDEX(Alunos!$N$2:$N$301,MATCH(B260,Alunos!$S$2:$S$301,0)),""))</f>
        <v/>
      </c>
      <c r="E260" s="30" t="str">
        <f aca="false">IF(OR(A260="",B260=""),"",DATE(YEAR(A260),MONTH(A260),MIN(IFERROR(INDEX(Alunos!$O$2:$O$301,MATCH(B260,Alunos!$S$2:$S$301,0)),10),DAY(DATE(YEAR(A260),MONTH(A260)+1,0)))))</f>
        <v/>
      </c>
      <c r="F260" s="26"/>
      <c r="G260" s="24"/>
      <c r="H260" s="14"/>
      <c r="I260" s="19" t="str">
        <f aca="true">IF(OR(A260="",B260=""),"",IF(F260&lt;&gt;"","Pago",IF(TODAY()&gt;E260,"Atrasado","Em aberto")))</f>
        <v/>
      </c>
      <c r="J260" s="20" t="str">
        <f aca="true">IF(I260="Atrasado",TODAY()-E260,"")</f>
        <v/>
      </c>
      <c r="K260" s="31" t="str">
        <f aca="false">IF(A260="","",DATE(YEAR(A260),MONTH(A260),1))</f>
        <v/>
      </c>
      <c r="L260" s="14"/>
    </row>
    <row r="261" customFormat="false" ht="15" hidden="false" customHeight="false" outlineLevel="0" collapsed="false">
      <c r="A261" s="29"/>
      <c r="B261" s="14"/>
      <c r="C261" s="19" t="str">
        <f aca="false">IF(B261="","",IFERROR(INDEX(Alunos!$J$2:$J$301,MATCH(B261,Alunos!$S$2:$S$301,0)),""))</f>
        <v/>
      </c>
      <c r="D261" s="21" t="str">
        <f aca="false">IF(B261="","",IFERROR(INDEX(Alunos!$N$2:$N$301,MATCH(B261,Alunos!$S$2:$S$301,0)),""))</f>
        <v/>
      </c>
      <c r="E261" s="30" t="str">
        <f aca="false">IF(OR(A261="",B261=""),"",DATE(YEAR(A261),MONTH(A261),MIN(IFERROR(INDEX(Alunos!$O$2:$O$301,MATCH(B261,Alunos!$S$2:$S$301,0)),10),DAY(DATE(YEAR(A261),MONTH(A261)+1,0)))))</f>
        <v/>
      </c>
      <c r="F261" s="26"/>
      <c r="G261" s="24"/>
      <c r="H261" s="14"/>
      <c r="I261" s="19" t="str">
        <f aca="true">IF(OR(A261="",B261=""),"",IF(F261&lt;&gt;"","Pago",IF(TODAY()&gt;E261,"Atrasado","Em aberto")))</f>
        <v/>
      </c>
      <c r="J261" s="20" t="str">
        <f aca="true">IF(I261="Atrasado",TODAY()-E261,"")</f>
        <v/>
      </c>
      <c r="K261" s="31" t="str">
        <f aca="false">IF(A261="","",DATE(YEAR(A261),MONTH(A261),1))</f>
        <v/>
      </c>
      <c r="L261" s="14"/>
    </row>
    <row r="262" customFormat="false" ht="15" hidden="false" customHeight="false" outlineLevel="0" collapsed="false">
      <c r="A262" s="29"/>
      <c r="B262" s="14"/>
      <c r="C262" s="19" t="str">
        <f aca="false">IF(B262="","",IFERROR(INDEX(Alunos!$J$2:$J$301,MATCH(B262,Alunos!$S$2:$S$301,0)),""))</f>
        <v/>
      </c>
      <c r="D262" s="21" t="str">
        <f aca="false">IF(B262="","",IFERROR(INDEX(Alunos!$N$2:$N$301,MATCH(B262,Alunos!$S$2:$S$301,0)),""))</f>
        <v/>
      </c>
      <c r="E262" s="30" t="str">
        <f aca="false">IF(OR(A262="",B262=""),"",DATE(YEAR(A262),MONTH(A262),MIN(IFERROR(INDEX(Alunos!$O$2:$O$301,MATCH(B262,Alunos!$S$2:$S$301,0)),10),DAY(DATE(YEAR(A262),MONTH(A262)+1,0)))))</f>
        <v/>
      </c>
      <c r="F262" s="26"/>
      <c r="G262" s="24"/>
      <c r="H262" s="14"/>
      <c r="I262" s="19" t="str">
        <f aca="true">IF(OR(A262="",B262=""),"",IF(F262&lt;&gt;"","Pago",IF(TODAY()&gt;E262,"Atrasado","Em aberto")))</f>
        <v/>
      </c>
      <c r="J262" s="20" t="str">
        <f aca="true">IF(I262="Atrasado",TODAY()-E262,"")</f>
        <v/>
      </c>
      <c r="K262" s="31" t="str">
        <f aca="false">IF(A262="","",DATE(YEAR(A262),MONTH(A262),1))</f>
        <v/>
      </c>
      <c r="L262" s="14"/>
    </row>
    <row r="263" customFormat="false" ht="15" hidden="false" customHeight="false" outlineLevel="0" collapsed="false">
      <c r="A263" s="29"/>
      <c r="B263" s="14"/>
      <c r="C263" s="19" t="str">
        <f aca="false">IF(B263="","",IFERROR(INDEX(Alunos!$J$2:$J$301,MATCH(B263,Alunos!$S$2:$S$301,0)),""))</f>
        <v/>
      </c>
      <c r="D263" s="21" t="str">
        <f aca="false">IF(B263="","",IFERROR(INDEX(Alunos!$N$2:$N$301,MATCH(B263,Alunos!$S$2:$S$301,0)),""))</f>
        <v/>
      </c>
      <c r="E263" s="30" t="str">
        <f aca="false">IF(OR(A263="",B263=""),"",DATE(YEAR(A263),MONTH(A263),MIN(IFERROR(INDEX(Alunos!$O$2:$O$301,MATCH(B263,Alunos!$S$2:$S$301,0)),10),DAY(DATE(YEAR(A263),MONTH(A263)+1,0)))))</f>
        <v/>
      </c>
      <c r="F263" s="26"/>
      <c r="G263" s="24"/>
      <c r="H263" s="14"/>
      <c r="I263" s="19" t="str">
        <f aca="true">IF(OR(A263="",B263=""),"",IF(F263&lt;&gt;"","Pago",IF(TODAY()&gt;E263,"Atrasado","Em aberto")))</f>
        <v/>
      </c>
      <c r="J263" s="20" t="str">
        <f aca="true">IF(I263="Atrasado",TODAY()-E263,"")</f>
        <v/>
      </c>
      <c r="K263" s="31" t="str">
        <f aca="false">IF(A263="","",DATE(YEAR(A263),MONTH(A263),1))</f>
        <v/>
      </c>
      <c r="L263" s="14"/>
    </row>
    <row r="264" customFormat="false" ht="15" hidden="false" customHeight="false" outlineLevel="0" collapsed="false">
      <c r="A264" s="29"/>
      <c r="B264" s="14"/>
      <c r="C264" s="19" t="str">
        <f aca="false">IF(B264="","",IFERROR(INDEX(Alunos!$J$2:$J$301,MATCH(B264,Alunos!$S$2:$S$301,0)),""))</f>
        <v/>
      </c>
      <c r="D264" s="21" t="str">
        <f aca="false">IF(B264="","",IFERROR(INDEX(Alunos!$N$2:$N$301,MATCH(B264,Alunos!$S$2:$S$301,0)),""))</f>
        <v/>
      </c>
      <c r="E264" s="30" t="str">
        <f aca="false">IF(OR(A264="",B264=""),"",DATE(YEAR(A264),MONTH(A264),MIN(IFERROR(INDEX(Alunos!$O$2:$O$301,MATCH(B264,Alunos!$S$2:$S$301,0)),10),DAY(DATE(YEAR(A264),MONTH(A264)+1,0)))))</f>
        <v/>
      </c>
      <c r="F264" s="26"/>
      <c r="G264" s="24"/>
      <c r="H264" s="14"/>
      <c r="I264" s="19" t="str">
        <f aca="true">IF(OR(A264="",B264=""),"",IF(F264&lt;&gt;"","Pago",IF(TODAY()&gt;E264,"Atrasado","Em aberto")))</f>
        <v/>
      </c>
      <c r="J264" s="20" t="str">
        <f aca="true">IF(I264="Atrasado",TODAY()-E264,"")</f>
        <v/>
      </c>
      <c r="K264" s="31" t="str">
        <f aca="false">IF(A264="","",DATE(YEAR(A264),MONTH(A264),1))</f>
        <v/>
      </c>
      <c r="L264" s="14"/>
    </row>
    <row r="265" customFormat="false" ht="15" hidden="false" customHeight="false" outlineLevel="0" collapsed="false">
      <c r="A265" s="29"/>
      <c r="B265" s="14"/>
      <c r="C265" s="19" t="str">
        <f aca="false">IF(B265="","",IFERROR(INDEX(Alunos!$J$2:$J$301,MATCH(B265,Alunos!$S$2:$S$301,0)),""))</f>
        <v/>
      </c>
      <c r="D265" s="21" t="str">
        <f aca="false">IF(B265="","",IFERROR(INDEX(Alunos!$N$2:$N$301,MATCH(B265,Alunos!$S$2:$S$301,0)),""))</f>
        <v/>
      </c>
      <c r="E265" s="30" t="str">
        <f aca="false">IF(OR(A265="",B265=""),"",DATE(YEAR(A265),MONTH(A265),MIN(IFERROR(INDEX(Alunos!$O$2:$O$301,MATCH(B265,Alunos!$S$2:$S$301,0)),10),DAY(DATE(YEAR(A265),MONTH(A265)+1,0)))))</f>
        <v/>
      </c>
      <c r="F265" s="26"/>
      <c r="G265" s="24"/>
      <c r="H265" s="14"/>
      <c r="I265" s="19" t="str">
        <f aca="true">IF(OR(A265="",B265=""),"",IF(F265&lt;&gt;"","Pago",IF(TODAY()&gt;E265,"Atrasado","Em aberto")))</f>
        <v/>
      </c>
      <c r="J265" s="20" t="str">
        <f aca="true">IF(I265="Atrasado",TODAY()-E265,"")</f>
        <v/>
      </c>
      <c r="K265" s="31" t="str">
        <f aca="false">IF(A265="","",DATE(YEAR(A265),MONTH(A265),1))</f>
        <v/>
      </c>
      <c r="L265" s="14"/>
    </row>
    <row r="266" customFormat="false" ht="15" hidden="false" customHeight="false" outlineLevel="0" collapsed="false">
      <c r="A266" s="29"/>
      <c r="B266" s="14"/>
      <c r="C266" s="19" t="str">
        <f aca="false">IF(B266="","",IFERROR(INDEX(Alunos!$J$2:$J$301,MATCH(B266,Alunos!$S$2:$S$301,0)),""))</f>
        <v/>
      </c>
      <c r="D266" s="21" t="str">
        <f aca="false">IF(B266="","",IFERROR(INDEX(Alunos!$N$2:$N$301,MATCH(B266,Alunos!$S$2:$S$301,0)),""))</f>
        <v/>
      </c>
      <c r="E266" s="30" t="str">
        <f aca="false">IF(OR(A266="",B266=""),"",DATE(YEAR(A266),MONTH(A266),MIN(IFERROR(INDEX(Alunos!$O$2:$O$301,MATCH(B266,Alunos!$S$2:$S$301,0)),10),DAY(DATE(YEAR(A266),MONTH(A266)+1,0)))))</f>
        <v/>
      </c>
      <c r="F266" s="26"/>
      <c r="G266" s="24"/>
      <c r="H266" s="14"/>
      <c r="I266" s="19" t="str">
        <f aca="true">IF(OR(A266="",B266=""),"",IF(F266&lt;&gt;"","Pago",IF(TODAY()&gt;E266,"Atrasado","Em aberto")))</f>
        <v/>
      </c>
      <c r="J266" s="20" t="str">
        <f aca="true">IF(I266="Atrasado",TODAY()-E266,"")</f>
        <v/>
      </c>
      <c r="K266" s="31" t="str">
        <f aca="false">IF(A266="","",DATE(YEAR(A266),MONTH(A266),1))</f>
        <v/>
      </c>
      <c r="L266" s="14"/>
    </row>
    <row r="267" customFormat="false" ht="15" hidden="false" customHeight="false" outlineLevel="0" collapsed="false">
      <c r="A267" s="29"/>
      <c r="B267" s="14"/>
      <c r="C267" s="19" t="str">
        <f aca="false">IF(B267="","",IFERROR(INDEX(Alunos!$J$2:$J$301,MATCH(B267,Alunos!$S$2:$S$301,0)),""))</f>
        <v/>
      </c>
      <c r="D267" s="21" t="str">
        <f aca="false">IF(B267="","",IFERROR(INDEX(Alunos!$N$2:$N$301,MATCH(B267,Alunos!$S$2:$S$301,0)),""))</f>
        <v/>
      </c>
      <c r="E267" s="30" t="str">
        <f aca="false">IF(OR(A267="",B267=""),"",DATE(YEAR(A267),MONTH(A267),MIN(IFERROR(INDEX(Alunos!$O$2:$O$301,MATCH(B267,Alunos!$S$2:$S$301,0)),10),DAY(DATE(YEAR(A267),MONTH(A267)+1,0)))))</f>
        <v/>
      </c>
      <c r="F267" s="26"/>
      <c r="G267" s="24"/>
      <c r="H267" s="14"/>
      <c r="I267" s="19" t="str">
        <f aca="true">IF(OR(A267="",B267=""),"",IF(F267&lt;&gt;"","Pago",IF(TODAY()&gt;E267,"Atrasado","Em aberto")))</f>
        <v/>
      </c>
      <c r="J267" s="20" t="str">
        <f aca="true">IF(I267="Atrasado",TODAY()-E267,"")</f>
        <v/>
      </c>
      <c r="K267" s="31" t="str">
        <f aca="false">IF(A267="","",DATE(YEAR(A267),MONTH(A267),1))</f>
        <v/>
      </c>
      <c r="L267" s="14"/>
    </row>
    <row r="268" customFormat="false" ht="15" hidden="false" customHeight="false" outlineLevel="0" collapsed="false">
      <c r="A268" s="29"/>
      <c r="B268" s="14"/>
      <c r="C268" s="19" t="str">
        <f aca="false">IF(B268="","",IFERROR(INDEX(Alunos!$J$2:$J$301,MATCH(B268,Alunos!$S$2:$S$301,0)),""))</f>
        <v/>
      </c>
      <c r="D268" s="21" t="str">
        <f aca="false">IF(B268="","",IFERROR(INDEX(Alunos!$N$2:$N$301,MATCH(B268,Alunos!$S$2:$S$301,0)),""))</f>
        <v/>
      </c>
      <c r="E268" s="30" t="str">
        <f aca="false">IF(OR(A268="",B268=""),"",DATE(YEAR(A268),MONTH(A268),MIN(IFERROR(INDEX(Alunos!$O$2:$O$301,MATCH(B268,Alunos!$S$2:$S$301,0)),10),DAY(DATE(YEAR(A268),MONTH(A268)+1,0)))))</f>
        <v/>
      </c>
      <c r="F268" s="26"/>
      <c r="G268" s="24"/>
      <c r="H268" s="14"/>
      <c r="I268" s="19" t="str">
        <f aca="true">IF(OR(A268="",B268=""),"",IF(F268&lt;&gt;"","Pago",IF(TODAY()&gt;E268,"Atrasado","Em aberto")))</f>
        <v/>
      </c>
      <c r="J268" s="20" t="str">
        <f aca="true">IF(I268="Atrasado",TODAY()-E268,"")</f>
        <v/>
      </c>
      <c r="K268" s="31" t="str">
        <f aca="false">IF(A268="","",DATE(YEAR(A268),MONTH(A268),1))</f>
        <v/>
      </c>
      <c r="L268" s="14"/>
    </row>
    <row r="269" customFormat="false" ht="15" hidden="false" customHeight="false" outlineLevel="0" collapsed="false">
      <c r="A269" s="29"/>
      <c r="B269" s="14"/>
      <c r="C269" s="19" t="str">
        <f aca="false">IF(B269="","",IFERROR(INDEX(Alunos!$J$2:$J$301,MATCH(B269,Alunos!$S$2:$S$301,0)),""))</f>
        <v/>
      </c>
      <c r="D269" s="21" t="str">
        <f aca="false">IF(B269="","",IFERROR(INDEX(Alunos!$N$2:$N$301,MATCH(B269,Alunos!$S$2:$S$301,0)),""))</f>
        <v/>
      </c>
      <c r="E269" s="30" t="str">
        <f aca="false">IF(OR(A269="",B269=""),"",DATE(YEAR(A269),MONTH(A269),MIN(IFERROR(INDEX(Alunos!$O$2:$O$301,MATCH(B269,Alunos!$S$2:$S$301,0)),10),DAY(DATE(YEAR(A269),MONTH(A269)+1,0)))))</f>
        <v/>
      </c>
      <c r="F269" s="26"/>
      <c r="G269" s="24"/>
      <c r="H269" s="14"/>
      <c r="I269" s="19" t="str">
        <f aca="true">IF(OR(A269="",B269=""),"",IF(F269&lt;&gt;"","Pago",IF(TODAY()&gt;E269,"Atrasado","Em aberto")))</f>
        <v/>
      </c>
      <c r="J269" s="20" t="str">
        <f aca="true">IF(I269="Atrasado",TODAY()-E269,"")</f>
        <v/>
      </c>
      <c r="K269" s="31" t="str">
        <f aca="false">IF(A269="","",DATE(YEAR(A269),MONTH(A269),1))</f>
        <v/>
      </c>
      <c r="L269" s="14"/>
    </row>
    <row r="270" customFormat="false" ht="15" hidden="false" customHeight="false" outlineLevel="0" collapsed="false">
      <c r="A270" s="29"/>
      <c r="B270" s="14"/>
      <c r="C270" s="19" t="str">
        <f aca="false">IF(B270="","",IFERROR(INDEX(Alunos!$J$2:$J$301,MATCH(B270,Alunos!$S$2:$S$301,0)),""))</f>
        <v/>
      </c>
      <c r="D270" s="21" t="str">
        <f aca="false">IF(B270="","",IFERROR(INDEX(Alunos!$N$2:$N$301,MATCH(B270,Alunos!$S$2:$S$301,0)),""))</f>
        <v/>
      </c>
      <c r="E270" s="30" t="str">
        <f aca="false">IF(OR(A270="",B270=""),"",DATE(YEAR(A270),MONTH(A270),MIN(IFERROR(INDEX(Alunos!$O$2:$O$301,MATCH(B270,Alunos!$S$2:$S$301,0)),10),DAY(DATE(YEAR(A270),MONTH(A270)+1,0)))))</f>
        <v/>
      </c>
      <c r="F270" s="26"/>
      <c r="G270" s="24"/>
      <c r="H270" s="14"/>
      <c r="I270" s="19" t="str">
        <f aca="true">IF(OR(A270="",B270=""),"",IF(F270&lt;&gt;"","Pago",IF(TODAY()&gt;E270,"Atrasado","Em aberto")))</f>
        <v/>
      </c>
      <c r="J270" s="20" t="str">
        <f aca="true">IF(I270="Atrasado",TODAY()-E270,"")</f>
        <v/>
      </c>
      <c r="K270" s="31" t="str">
        <f aca="false">IF(A270="","",DATE(YEAR(A270),MONTH(A270),1))</f>
        <v/>
      </c>
      <c r="L270" s="14"/>
    </row>
    <row r="271" customFormat="false" ht="15" hidden="false" customHeight="false" outlineLevel="0" collapsed="false">
      <c r="A271" s="29"/>
      <c r="B271" s="14"/>
      <c r="C271" s="19" t="str">
        <f aca="false">IF(B271="","",IFERROR(INDEX(Alunos!$J$2:$J$301,MATCH(B271,Alunos!$S$2:$S$301,0)),""))</f>
        <v/>
      </c>
      <c r="D271" s="21" t="str">
        <f aca="false">IF(B271="","",IFERROR(INDEX(Alunos!$N$2:$N$301,MATCH(B271,Alunos!$S$2:$S$301,0)),""))</f>
        <v/>
      </c>
      <c r="E271" s="30" t="str">
        <f aca="false">IF(OR(A271="",B271=""),"",DATE(YEAR(A271),MONTH(A271),MIN(IFERROR(INDEX(Alunos!$O$2:$O$301,MATCH(B271,Alunos!$S$2:$S$301,0)),10),DAY(DATE(YEAR(A271),MONTH(A271)+1,0)))))</f>
        <v/>
      </c>
      <c r="F271" s="26"/>
      <c r="G271" s="24"/>
      <c r="H271" s="14"/>
      <c r="I271" s="19" t="str">
        <f aca="true">IF(OR(A271="",B271=""),"",IF(F271&lt;&gt;"","Pago",IF(TODAY()&gt;E271,"Atrasado","Em aberto")))</f>
        <v/>
      </c>
      <c r="J271" s="20" t="str">
        <f aca="true">IF(I271="Atrasado",TODAY()-E271,"")</f>
        <v/>
      </c>
      <c r="K271" s="31" t="str">
        <f aca="false">IF(A271="","",DATE(YEAR(A271),MONTH(A271),1))</f>
        <v/>
      </c>
      <c r="L271" s="14"/>
    </row>
    <row r="272" customFormat="false" ht="15" hidden="false" customHeight="false" outlineLevel="0" collapsed="false">
      <c r="A272" s="29"/>
      <c r="B272" s="14"/>
      <c r="C272" s="19" t="str">
        <f aca="false">IF(B272="","",IFERROR(INDEX(Alunos!$J$2:$J$301,MATCH(B272,Alunos!$S$2:$S$301,0)),""))</f>
        <v/>
      </c>
      <c r="D272" s="21" t="str">
        <f aca="false">IF(B272="","",IFERROR(INDEX(Alunos!$N$2:$N$301,MATCH(B272,Alunos!$S$2:$S$301,0)),""))</f>
        <v/>
      </c>
      <c r="E272" s="30" t="str">
        <f aca="false">IF(OR(A272="",B272=""),"",DATE(YEAR(A272),MONTH(A272),MIN(IFERROR(INDEX(Alunos!$O$2:$O$301,MATCH(B272,Alunos!$S$2:$S$301,0)),10),DAY(DATE(YEAR(A272),MONTH(A272)+1,0)))))</f>
        <v/>
      </c>
      <c r="F272" s="26"/>
      <c r="G272" s="24"/>
      <c r="H272" s="14"/>
      <c r="I272" s="19" t="str">
        <f aca="true">IF(OR(A272="",B272=""),"",IF(F272&lt;&gt;"","Pago",IF(TODAY()&gt;E272,"Atrasado","Em aberto")))</f>
        <v/>
      </c>
      <c r="J272" s="20" t="str">
        <f aca="true">IF(I272="Atrasado",TODAY()-E272,"")</f>
        <v/>
      </c>
      <c r="K272" s="31" t="str">
        <f aca="false">IF(A272="","",DATE(YEAR(A272),MONTH(A272),1))</f>
        <v/>
      </c>
      <c r="L272" s="14"/>
    </row>
    <row r="273" customFormat="false" ht="15" hidden="false" customHeight="false" outlineLevel="0" collapsed="false">
      <c r="A273" s="29"/>
      <c r="B273" s="14"/>
      <c r="C273" s="19" t="str">
        <f aca="false">IF(B273="","",IFERROR(INDEX(Alunos!$J$2:$J$301,MATCH(B273,Alunos!$S$2:$S$301,0)),""))</f>
        <v/>
      </c>
      <c r="D273" s="21" t="str">
        <f aca="false">IF(B273="","",IFERROR(INDEX(Alunos!$N$2:$N$301,MATCH(B273,Alunos!$S$2:$S$301,0)),""))</f>
        <v/>
      </c>
      <c r="E273" s="30" t="str">
        <f aca="false">IF(OR(A273="",B273=""),"",DATE(YEAR(A273),MONTH(A273),MIN(IFERROR(INDEX(Alunos!$O$2:$O$301,MATCH(B273,Alunos!$S$2:$S$301,0)),10),DAY(DATE(YEAR(A273),MONTH(A273)+1,0)))))</f>
        <v/>
      </c>
      <c r="F273" s="26"/>
      <c r="G273" s="24"/>
      <c r="H273" s="14"/>
      <c r="I273" s="19" t="str">
        <f aca="true">IF(OR(A273="",B273=""),"",IF(F273&lt;&gt;"","Pago",IF(TODAY()&gt;E273,"Atrasado","Em aberto")))</f>
        <v/>
      </c>
      <c r="J273" s="20" t="str">
        <f aca="true">IF(I273="Atrasado",TODAY()-E273,"")</f>
        <v/>
      </c>
      <c r="K273" s="31" t="str">
        <f aca="false">IF(A273="","",DATE(YEAR(A273),MONTH(A273),1))</f>
        <v/>
      </c>
      <c r="L273" s="14"/>
    </row>
    <row r="274" customFormat="false" ht="15" hidden="false" customHeight="false" outlineLevel="0" collapsed="false">
      <c r="A274" s="29"/>
      <c r="B274" s="14"/>
      <c r="C274" s="19" t="str">
        <f aca="false">IF(B274="","",IFERROR(INDEX(Alunos!$J$2:$J$301,MATCH(B274,Alunos!$S$2:$S$301,0)),""))</f>
        <v/>
      </c>
      <c r="D274" s="21" t="str">
        <f aca="false">IF(B274="","",IFERROR(INDEX(Alunos!$N$2:$N$301,MATCH(B274,Alunos!$S$2:$S$301,0)),""))</f>
        <v/>
      </c>
      <c r="E274" s="30" t="str">
        <f aca="false">IF(OR(A274="",B274=""),"",DATE(YEAR(A274),MONTH(A274),MIN(IFERROR(INDEX(Alunos!$O$2:$O$301,MATCH(B274,Alunos!$S$2:$S$301,0)),10),DAY(DATE(YEAR(A274),MONTH(A274)+1,0)))))</f>
        <v/>
      </c>
      <c r="F274" s="26"/>
      <c r="G274" s="24"/>
      <c r="H274" s="14"/>
      <c r="I274" s="19" t="str">
        <f aca="true">IF(OR(A274="",B274=""),"",IF(F274&lt;&gt;"","Pago",IF(TODAY()&gt;E274,"Atrasado","Em aberto")))</f>
        <v/>
      </c>
      <c r="J274" s="20" t="str">
        <f aca="true">IF(I274="Atrasado",TODAY()-E274,"")</f>
        <v/>
      </c>
      <c r="K274" s="31" t="str">
        <f aca="false">IF(A274="","",DATE(YEAR(A274),MONTH(A274),1))</f>
        <v/>
      </c>
      <c r="L274" s="14"/>
    </row>
    <row r="275" customFormat="false" ht="15" hidden="false" customHeight="false" outlineLevel="0" collapsed="false">
      <c r="A275" s="29"/>
      <c r="B275" s="14"/>
      <c r="C275" s="19" t="str">
        <f aca="false">IF(B275="","",IFERROR(INDEX(Alunos!$J$2:$J$301,MATCH(B275,Alunos!$S$2:$S$301,0)),""))</f>
        <v/>
      </c>
      <c r="D275" s="21" t="str">
        <f aca="false">IF(B275="","",IFERROR(INDEX(Alunos!$N$2:$N$301,MATCH(B275,Alunos!$S$2:$S$301,0)),""))</f>
        <v/>
      </c>
      <c r="E275" s="30" t="str">
        <f aca="false">IF(OR(A275="",B275=""),"",DATE(YEAR(A275),MONTH(A275),MIN(IFERROR(INDEX(Alunos!$O$2:$O$301,MATCH(B275,Alunos!$S$2:$S$301,0)),10),DAY(DATE(YEAR(A275),MONTH(A275)+1,0)))))</f>
        <v/>
      </c>
      <c r="F275" s="26"/>
      <c r="G275" s="24"/>
      <c r="H275" s="14"/>
      <c r="I275" s="19" t="str">
        <f aca="true">IF(OR(A275="",B275=""),"",IF(F275&lt;&gt;"","Pago",IF(TODAY()&gt;E275,"Atrasado","Em aberto")))</f>
        <v/>
      </c>
      <c r="J275" s="20" t="str">
        <f aca="true">IF(I275="Atrasado",TODAY()-E275,"")</f>
        <v/>
      </c>
      <c r="K275" s="31" t="str">
        <f aca="false">IF(A275="","",DATE(YEAR(A275),MONTH(A275),1))</f>
        <v/>
      </c>
      <c r="L275" s="14"/>
    </row>
    <row r="276" customFormat="false" ht="15" hidden="false" customHeight="false" outlineLevel="0" collapsed="false">
      <c r="A276" s="29"/>
      <c r="B276" s="14"/>
      <c r="C276" s="19" t="str">
        <f aca="false">IF(B276="","",IFERROR(INDEX(Alunos!$J$2:$J$301,MATCH(B276,Alunos!$S$2:$S$301,0)),""))</f>
        <v/>
      </c>
      <c r="D276" s="21" t="str">
        <f aca="false">IF(B276="","",IFERROR(INDEX(Alunos!$N$2:$N$301,MATCH(B276,Alunos!$S$2:$S$301,0)),""))</f>
        <v/>
      </c>
      <c r="E276" s="30" t="str">
        <f aca="false">IF(OR(A276="",B276=""),"",DATE(YEAR(A276),MONTH(A276),MIN(IFERROR(INDEX(Alunos!$O$2:$O$301,MATCH(B276,Alunos!$S$2:$S$301,0)),10),DAY(DATE(YEAR(A276),MONTH(A276)+1,0)))))</f>
        <v/>
      </c>
      <c r="F276" s="26"/>
      <c r="G276" s="24"/>
      <c r="H276" s="14"/>
      <c r="I276" s="19" t="str">
        <f aca="true">IF(OR(A276="",B276=""),"",IF(F276&lt;&gt;"","Pago",IF(TODAY()&gt;E276,"Atrasado","Em aberto")))</f>
        <v/>
      </c>
      <c r="J276" s="20" t="str">
        <f aca="true">IF(I276="Atrasado",TODAY()-E276,"")</f>
        <v/>
      </c>
      <c r="K276" s="31" t="str">
        <f aca="false">IF(A276="","",DATE(YEAR(A276),MONTH(A276),1))</f>
        <v/>
      </c>
      <c r="L276" s="14"/>
    </row>
    <row r="277" customFormat="false" ht="15" hidden="false" customHeight="false" outlineLevel="0" collapsed="false">
      <c r="A277" s="29"/>
      <c r="B277" s="14"/>
      <c r="C277" s="19" t="str">
        <f aca="false">IF(B277="","",IFERROR(INDEX(Alunos!$J$2:$J$301,MATCH(B277,Alunos!$S$2:$S$301,0)),""))</f>
        <v/>
      </c>
      <c r="D277" s="21" t="str">
        <f aca="false">IF(B277="","",IFERROR(INDEX(Alunos!$N$2:$N$301,MATCH(B277,Alunos!$S$2:$S$301,0)),""))</f>
        <v/>
      </c>
      <c r="E277" s="30" t="str">
        <f aca="false">IF(OR(A277="",B277=""),"",DATE(YEAR(A277),MONTH(A277),MIN(IFERROR(INDEX(Alunos!$O$2:$O$301,MATCH(B277,Alunos!$S$2:$S$301,0)),10),DAY(DATE(YEAR(A277),MONTH(A277)+1,0)))))</f>
        <v/>
      </c>
      <c r="F277" s="26"/>
      <c r="G277" s="24"/>
      <c r="H277" s="14"/>
      <c r="I277" s="19" t="str">
        <f aca="true">IF(OR(A277="",B277=""),"",IF(F277&lt;&gt;"","Pago",IF(TODAY()&gt;E277,"Atrasado","Em aberto")))</f>
        <v/>
      </c>
      <c r="J277" s="20" t="str">
        <f aca="true">IF(I277="Atrasado",TODAY()-E277,"")</f>
        <v/>
      </c>
      <c r="K277" s="31" t="str">
        <f aca="false">IF(A277="","",DATE(YEAR(A277),MONTH(A277),1))</f>
        <v/>
      </c>
      <c r="L277" s="14"/>
    </row>
    <row r="278" customFormat="false" ht="15" hidden="false" customHeight="false" outlineLevel="0" collapsed="false">
      <c r="A278" s="29"/>
      <c r="B278" s="14"/>
      <c r="C278" s="19" t="str">
        <f aca="false">IF(B278="","",IFERROR(INDEX(Alunos!$J$2:$J$301,MATCH(B278,Alunos!$S$2:$S$301,0)),""))</f>
        <v/>
      </c>
      <c r="D278" s="21" t="str">
        <f aca="false">IF(B278="","",IFERROR(INDEX(Alunos!$N$2:$N$301,MATCH(B278,Alunos!$S$2:$S$301,0)),""))</f>
        <v/>
      </c>
      <c r="E278" s="30" t="str">
        <f aca="false">IF(OR(A278="",B278=""),"",DATE(YEAR(A278),MONTH(A278),MIN(IFERROR(INDEX(Alunos!$O$2:$O$301,MATCH(B278,Alunos!$S$2:$S$301,0)),10),DAY(DATE(YEAR(A278),MONTH(A278)+1,0)))))</f>
        <v/>
      </c>
      <c r="F278" s="26"/>
      <c r="G278" s="24"/>
      <c r="H278" s="14"/>
      <c r="I278" s="19" t="str">
        <f aca="true">IF(OR(A278="",B278=""),"",IF(F278&lt;&gt;"","Pago",IF(TODAY()&gt;E278,"Atrasado","Em aberto")))</f>
        <v/>
      </c>
      <c r="J278" s="20" t="str">
        <f aca="true">IF(I278="Atrasado",TODAY()-E278,"")</f>
        <v/>
      </c>
      <c r="K278" s="31" t="str">
        <f aca="false">IF(A278="","",DATE(YEAR(A278),MONTH(A278),1))</f>
        <v/>
      </c>
      <c r="L278" s="14"/>
    </row>
    <row r="279" customFormat="false" ht="15" hidden="false" customHeight="false" outlineLevel="0" collapsed="false">
      <c r="A279" s="29"/>
      <c r="B279" s="14"/>
      <c r="C279" s="19" t="str">
        <f aca="false">IF(B279="","",IFERROR(INDEX(Alunos!$J$2:$J$301,MATCH(B279,Alunos!$S$2:$S$301,0)),""))</f>
        <v/>
      </c>
      <c r="D279" s="21" t="str">
        <f aca="false">IF(B279="","",IFERROR(INDEX(Alunos!$N$2:$N$301,MATCH(B279,Alunos!$S$2:$S$301,0)),""))</f>
        <v/>
      </c>
      <c r="E279" s="30" t="str">
        <f aca="false">IF(OR(A279="",B279=""),"",DATE(YEAR(A279),MONTH(A279),MIN(IFERROR(INDEX(Alunos!$O$2:$O$301,MATCH(B279,Alunos!$S$2:$S$301,0)),10),DAY(DATE(YEAR(A279),MONTH(A279)+1,0)))))</f>
        <v/>
      </c>
      <c r="F279" s="26"/>
      <c r="G279" s="24"/>
      <c r="H279" s="14"/>
      <c r="I279" s="19" t="str">
        <f aca="true">IF(OR(A279="",B279=""),"",IF(F279&lt;&gt;"","Pago",IF(TODAY()&gt;E279,"Atrasado","Em aberto")))</f>
        <v/>
      </c>
      <c r="J279" s="20" t="str">
        <f aca="true">IF(I279="Atrasado",TODAY()-E279,"")</f>
        <v/>
      </c>
      <c r="K279" s="31" t="str">
        <f aca="false">IF(A279="","",DATE(YEAR(A279),MONTH(A279),1))</f>
        <v/>
      </c>
      <c r="L279" s="14"/>
    </row>
    <row r="280" customFormat="false" ht="15" hidden="false" customHeight="false" outlineLevel="0" collapsed="false">
      <c r="A280" s="29"/>
      <c r="B280" s="14"/>
      <c r="C280" s="19" t="str">
        <f aca="false">IF(B280="","",IFERROR(INDEX(Alunos!$J$2:$J$301,MATCH(B280,Alunos!$S$2:$S$301,0)),""))</f>
        <v/>
      </c>
      <c r="D280" s="21" t="str">
        <f aca="false">IF(B280="","",IFERROR(INDEX(Alunos!$N$2:$N$301,MATCH(B280,Alunos!$S$2:$S$301,0)),""))</f>
        <v/>
      </c>
      <c r="E280" s="30" t="str">
        <f aca="false">IF(OR(A280="",B280=""),"",DATE(YEAR(A280),MONTH(A280),MIN(IFERROR(INDEX(Alunos!$O$2:$O$301,MATCH(B280,Alunos!$S$2:$S$301,0)),10),DAY(DATE(YEAR(A280),MONTH(A280)+1,0)))))</f>
        <v/>
      </c>
      <c r="F280" s="26"/>
      <c r="G280" s="24"/>
      <c r="H280" s="14"/>
      <c r="I280" s="19" t="str">
        <f aca="true">IF(OR(A280="",B280=""),"",IF(F280&lt;&gt;"","Pago",IF(TODAY()&gt;E280,"Atrasado","Em aberto")))</f>
        <v/>
      </c>
      <c r="J280" s="20" t="str">
        <f aca="true">IF(I280="Atrasado",TODAY()-E280,"")</f>
        <v/>
      </c>
      <c r="K280" s="31" t="str">
        <f aca="false">IF(A280="","",DATE(YEAR(A280),MONTH(A280),1))</f>
        <v/>
      </c>
      <c r="L280" s="14"/>
    </row>
    <row r="281" customFormat="false" ht="15" hidden="false" customHeight="false" outlineLevel="0" collapsed="false">
      <c r="A281" s="29"/>
      <c r="B281" s="14"/>
      <c r="C281" s="19" t="str">
        <f aca="false">IF(B281="","",IFERROR(INDEX(Alunos!$J$2:$J$301,MATCH(B281,Alunos!$S$2:$S$301,0)),""))</f>
        <v/>
      </c>
      <c r="D281" s="21" t="str">
        <f aca="false">IF(B281="","",IFERROR(INDEX(Alunos!$N$2:$N$301,MATCH(B281,Alunos!$S$2:$S$301,0)),""))</f>
        <v/>
      </c>
      <c r="E281" s="30" t="str">
        <f aca="false">IF(OR(A281="",B281=""),"",DATE(YEAR(A281),MONTH(A281),MIN(IFERROR(INDEX(Alunos!$O$2:$O$301,MATCH(B281,Alunos!$S$2:$S$301,0)),10),DAY(DATE(YEAR(A281),MONTH(A281)+1,0)))))</f>
        <v/>
      </c>
      <c r="F281" s="26"/>
      <c r="G281" s="24"/>
      <c r="H281" s="14"/>
      <c r="I281" s="19" t="str">
        <f aca="true">IF(OR(A281="",B281=""),"",IF(F281&lt;&gt;"","Pago",IF(TODAY()&gt;E281,"Atrasado","Em aberto")))</f>
        <v/>
      </c>
      <c r="J281" s="20" t="str">
        <f aca="true">IF(I281="Atrasado",TODAY()-E281,"")</f>
        <v/>
      </c>
      <c r="K281" s="31" t="str">
        <f aca="false">IF(A281="","",DATE(YEAR(A281),MONTH(A281),1))</f>
        <v/>
      </c>
      <c r="L281" s="14"/>
    </row>
    <row r="282" customFormat="false" ht="15" hidden="false" customHeight="false" outlineLevel="0" collapsed="false">
      <c r="A282" s="29"/>
      <c r="B282" s="14"/>
      <c r="C282" s="19" t="str">
        <f aca="false">IF(B282="","",IFERROR(INDEX(Alunos!$J$2:$J$301,MATCH(B282,Alunos!$S$2:$S$301,0)),""))</f>
        <v/>
      </c>
      <c r="D282" s="21" t="str">
        <f aca="false">IF(B282="","",IFERROR(INDEX(Alunos!$N$2:$N$301,MATCH(B282,Alunos!$S$2:$S$301,0)),""))</f>
        <v/>
      </c>
      <c r="E282" s="30" t="str">
        <f aca="false">IF(OR(A282="",B282=""),"",DATE(YEAR(A282),MONTH(A282),MIN(IFERROR(INDEX(Alunos!$O$2:$O$301,MATCH(B282,Alunos!$S$2:$S$301,0)),10),DAY(DATE(YEAR(A282),MONTH(A282)+1,0)))))</f>
        <v/>
      </c>
      <c r="F282" s="26"/>
      <c r="G282" s="24"/>
      <c r="H282" s="14"/>
      <c r="I282" s="19" t="str">
        <f aca="true">IF(OR(A282="",B282=""),"",IF(F282&lt;&gt;"","Pago",IF(TODAY()&gt;E282,"Atrasado","Em aberto")))</f>
        <v/>
      </c>
      <c r="J282" s="20" t="str">
        <f aca="true">IF(I282="Atrasado",TODAY()-E282,"")</f>
        <v/>
      </c>
      <c r="K282" s="31" t="str">
        <f aca="false">IF(A282="","",DATE(YEAR(A282),MONTH(A282),1))</f>
        <v/>
      </c>
      <c r="L282" s="14"/>
    </row>
    <row r="283" customFormat="false" ht="15" hidden="false" customHeight="false" outlineLevel="0" collapsed="false">
      <c r="A283" s="29"/>
      <c r="B283" s="14"/>
      <c r="C283" s="19" t="str">
        <f aca="false">IF(B283="","",IFERROR(INDEX(Alunos!$J$2:$J$301,MATCH(B283,Alunos!$S$2:$S$301,0)),""))</f>
        <v/>
      </c>
      <c r="D283" s="21" t="str">
        <f aca="false">IF(B283="","",IFERROR(INDEX(Alunos!$N$2:$N$301,MATCH(B283,Alunos!$S$2:$S$301,0)),""))</f>
        <v/>
      </c>
      <c r="E283" s="30" t="str">
        <f aca="false">IF(OR(A283="",B283=""),"",DATE(YEAR(A283),MONTH(A283),MIN(IFERROR(INDEX(Alunos!$O$2:$O$301,MATCH(B283,Alunos!$S$2:$S$301,0)),10),DAY(DATE(YEAR(A283),MONTH(A283)+1,0)))))</f>
        <v/>
      </c>
      <c r="F283" s="26"/>
      <c r="G283" s="24"/>
      <c r="H283" s="14"/>
      <c r="I283" s="19" t="str">
        <f aca="true">IF(OR(A283="",B283=""),"",IF(F283&lt;&gt;"","Pago",IF(TODAY()&gt;E283,"Atrasado","Em aberto")))</f>
        <v/>
      </c>
      <c r="J283" s="20" t="str">
        <f aca="true">IF(I283="Atrasado",TODAY()-E283,"")</f>
        <v/>
      </c>
      <c r="K283" s="31" t="str">
        <f aca="false">IF(A283="","",DATE(YEAR(A283),MONTH(A283),1))</f>
        <v/>
      </c>
      <c r="L283" s="14"/>
    </row>
    <row r="284" customFormat="false" ht="15" hidden="false" customHeight="false" outlineLevel="0" collapsed="false">
      <c r="A284" s="29"/>
      <c r="B284" s="14"/>
      <c r="C284" s="19" t="str">
        <f aca="false">IF(B284="","",IFERROR(INDEX(Alunos!$J$2:$J$301,MATCH(B284,Alunos!$S$2:$S$301,0)),""))</f>
        <v/>
      </c>
      <c r="D284" s="21" t="str">
        <f aca="false">IF(B284="","",IFERROR(INDEX(Alunos!$N$2:$N$301,MATCH(B284,Alunos!$S$2:$S$301,0)),""))</f>
        <v/>
      </c>
      <c r="E284" s="30" t="str">
        <f aca="false">IF(OR(A284="",B284=""),"",DATE(YEAR(A284),MONTH(A284),MIN(IFERROR(INDEX(Alunos!$O$2:$O$301,MATCH(B284,Alunos!$S$2:$S$301,0)),10),DAY(DATE(YEAR(A284),MONTH(A284)+1,0)))))</f>
        <v/>
      </c>
      <c r="F284" s="26"/>
      <c r="G284" s="24"/>
      <c r="H284" s="14"/>
      <c r="I284" s="19" t="str">
        <f aca="true">IF(OR(A284="",B284=""),"",IF(F284&lt;&gt;"","Pago",IF(TODAY()&gt;E284,"Atrasado","Em aberto")))</f>
        <v/>
      </c>
      <c r="J284" s="20" t="str">
        <f aca="true">IF(I284="Atrasado",TODAY()-E284,"")</f>
        <v/>
      </c>
      <c r="K284" s="31" t="str">
        <f aca="false">IF(A284="","",DATE(YEAR(A284),MONTH(A284),1))</f>
        <v/>
      </c>
      <c r="L284" s="14"/>
    </row>
    <row r="285" customFormat="false" ht="15" hidden="false" customHeight="false" outlineLevel="0" collapsed="false">
      <c r="A285" s="29"/>
      <c r="B285" s="14"/>
      <c r="C285" s="19" t="str">
        <f aca="false">IF(B285="","",IFERROR(INDEX(Alunos!$J$2:$J$301,MATCH(B285,Alunos!$S$2:$S$301,0)),""))</f>
        <v/>
      </c>
      <c r="D285" s="21" t="str">
        <f aca="false">IF(B285="","",IFERROR(INDEX(Alunos!$N$2:$N$301,MATCH(B285,Alunos!$S$2:$S$301,0)),""))</f>
        <v/>
      </c>
      <c r="E285" s="30" t="str">
        <f aca="false">IF(OR(A285="",B285=""),"",DATE(YEAR(A285),MONTH(A285),MIN(IFERROR(INDEX(Alunos!$O$2:$O$301,MATCH(B285,Alunos!$S$2:$S$301,0)),10),DAY(DATE(YEAR(A285),MONTH(A285)+1,0)))))</f>
        <v/>
      </c>
      <c r="F285" s="26"/>
      <c r="G285" s="24"/>
      <c r="H285" s="14"/>
      <c r="I285" s="19" t="str">
        <f aca="true">IF(OR(A285="",B285=""),"",IF(F285&lt;&gt;"","Pago",IF(TODAY()&gt;E285,"Atrasado","Em aberto")))</f>
        <v/>
      </c>
      <c r="J285" s="20" t="str">
        <f aca="true">IF(I285="Atrasado",TODAY()-E285,"")</f>
        <v/>
      </c>
      <c r="K285" s="31" t="str">
        <f aca="false">IF(A285="","",DATE(YEAR(A285),MONTH(A285),1))</f>
        <v/>
      </c>
      <c r="L285" s="14"/>
    </row>
    <row r="286" customFormat="false" ht="15" hidden="false" customHeight="false" outlineLevel="0" collapsed="false">
      <c r="A286" s="29"/>
      <c r="B286" s="14"/>
      <c r="C286" s="19" t="str">
        <f aca="false">IF(B286="","",IFERROR(INDEX(Alunos!$J$2:$J$301,MATCH(B286,Alunos!$S$2:$S$301,0)),""))</f>
        <v/>
      </c>
      <c r="D286" s="21" t="str">
        <f aca="false">IF(B286="","",IFERROR(INDEX(Alunos!$N$2:$N$301,MATCH(B286,Alunos!$S$2:$S$301,0)),""))</f>
        <v/>
      </c>
      <c r="E286" s="30" t="str">
        <f aca="false">IF(OR(A286="",B286=""),"",DATE(YEAR(A286),MONTH(A286),MIN(IFERROR(INDEX(Alunos!$O$2:$O$301,MATCH(B286,Alunos!$S$2:$S$301,0)),10),DAY(DATE(YEAR(A286),MONTH(A286)+1,0)))))</f>
        <v/>
      </c>
      <c r="F286" s="26"/>
      <c r="G286" s="24"/>
      <c r="H286" s="14"/>
      <c r="I286" s="19" t="str">
        <f aca="true">IF(OR(A286="",B286=""),"",IF(F286&lt;&gt;"","Pago",IF(TODAY()&gt;E286,"Atrasado","Em aberto")))</f>
        <v/>
      </c>
      <c r="J286" s="20" t="str">
        <f aca="true">IF(I286="Atrasado",TODAY()-E286,"")</f>
        <v/>
      </c>
      <c r="K286" s="31" t="str">
        <f aca="false">IF(A286="","",DATE(YEAR(A286),MONTH(A286),1))</f>
        <v/>
      </c>
      <c r="L286" s="14"/>
    </row>
    <row r="287" customFormat="false" ht="15" hidden="false" customHeight="false" outlineLevel="0" collapsed="false">
      <c r="A287" s="29"/>
      <c r="B287" s="14"/>
      <c r="C287" s="19" t="str">
        <f aca="false">IF(B287="","",IFERROR(INDEX(Alunos!$J$2:$J$301,MATCH(B287,Alunos!$S$2:$S$301,0)),""))</f>
        <v/>
      </c>
      <c r="D287" s="21" t="str">
        <f aca="false">IF(B287="","",IFERROR(INDEX(Alunos!$N$2:$N$301,MATCH(B287,Alunos!$S$2:$S$301,0)),""))</f>
        <v/>
      </c>
      <c r="E287" s="30" t="str">
        <f aca="false">IF(OR(A287="",B287=""),"",DATE(YEAR(A287),MONTH(A287),MIN(IFERROR(INDEX(Alunos!$O$2:$O$301,MATCH(B287,Alunos!$S$2:$S$301,0)),10),DAY(DATE(YEAR(A287),MONTH(A287)+1,0)))))</f>
        <v/>
      </c>
      <c r="F287" s="26"/>
      <c r="G287" s="24"/>
      <c r="H287" s="14"/>
      <c r="I287" s="19" t="str">
        <f aca="true">IF(OR(A287="",B287=""),"",IF(F287&lt;&gt;"","Pago",IF(TODAY()&gt;E287,"Atrasado","Em aberto")))</f>
        <v/>
      </c>
      <c r="J287" s="20" t="str">
        <f aca="true">IF(I287="Atrasado",TODAY()-E287,"")</f>
        <v/>
      </c>
      <c r="K287" s="31" t="str">
        <f aca="false">IF(A287="","",DATE(YEAR(A287),MONTH(A287),1))</f>
        <v/>
      </c>
      <c r="L287" s="14"/>
    </row>
    <row r="288" customFormat="false" ht="15" hidden="false" customHeight="false" outlineLevel="0" collapsed="false">
      <c r="A288" s="29"/>
      <c r="B288" s="14"/>
      <c r="C288" s="19" t="str">
        <f aca="false">IF(B288="","",IFERROR(INDEX(Alunos!$J$2:$J$301,MATCH(B288,Alunos!$S$2:$S$301,0)),""))</f>
        <v/>
      </c>
      <c r="D288" s="21" t="str">
        <f aca="false">IF(B288="","",IFERROR(INDEX(Alunos!$N$2:$N$301,MATCH(B288,Alunos!$S$2:$S$301,0)),""))</f>
        <v/>
      </c>
      <c r="E288" s="30" t="str">
        <f aca="false">IF(OR(A288="",B288=""),"",DATE(YEAR(A288),MONTH(A288),MIN(IFERROR(INDEX(Alunos!$O$2:$O$301,MATCH(B288,Alunos!$S$2:$S$301,0)),10),DAY(DATE(YEAR(A288),MONTH(A288)+1,0)))))</f>
        <v/>
      </c>
      <c r="F288" s="26"/>
      <c r="G288" s="24"/>
      <c r="H288" s="14"/>
      <c r="I288" s="19" t="str">
        <f aca="true">IF(OR(A288="",B288=""),"",IF(F288&lt;&gt;"","Pago",IF(TODAY()&gt;E288,"Atrasado","Em aberto")))</f>
        <v/>
      </c>
      <c r="J288" s="20" t="str">
        <f aca="true">IF(I288="Atrasado",TODAY()-E288,"")</f>
        <v/>
      </c>
      <c r="K288" s="31" t="str">
        <f aca="false">IF(A288="","",DATE(YEAR(A288),MONTH(A288),1))</f>
        <v/>
      </c>
      <c r="L288" s="14"/>
    </row>
    <row r="289" customFormat="false" ht="15" hidden="false" customHeight="false" outlineLevel="0" collapsed="false">
      <c r="A289" s="29"/>
      <c r="B289" s="14"/>
      <c r="C289" s="19" t="str">
        <f aca="false">IF(B289="","",IFERROR(INDEX(Alunos!$J$2:$J$301,MATCH(B289,Alunos!$S$2:$S$301,0)),""))</f>
        <v/>
      </c>
      <c r="D289" s="21" t="str">
        <f aca="false">IF(B289="","",IFERROR(INDEX(Alunos!$N$2:$N$301,MATCH(B289,Alunos!$S$2:$S$301,0)),""))</f>
        <v/>
      </c>
      <c r="E289" s="30" t="str">
        <f aca="false">IF(OR(A289="",B289=""),"",DATE(YEAR(A289),MONTH(A289),MIN(IFERROR(INDEX(Alunos!$O$2:$O$301,MATCH(B289,Alunos!$S$2:$S$301,0)),10),DAY(DATE(YEAR(A289),MONTH(A289)+1,0)))))</f>
        <v/>
      </c>
      <c r="F289" s="26"/>
      <c r="G289" s="24"/>
      <c r="H289" s="14"/>
      <c r="I289" s="19" t="str">
        <f aca="true">IF(OR(A289="",B289=""),"",IF(F289&lt;&gt;"","Pago",IF(TODAY()&gt;E289,"Atrasado","Em aberto")))</f>
        <v/>
      </c>
      <c r="J289" s="20" t="str">
        <f aca="true">IF(I289="Atrasado",TODAY()-E289,"")</f>
        <v/>
      </c>
      <c r="K289" s="31" t="str">
        <f aca="false">IF(A289="","",DATE(YEAR(A289),MONTH(A289),1))</f>
        <v/>
      </c>
      <c r="L289" s="14"/>
    </row>
    <row r="290" customFormat="false" ht="15" hidden="false" customHeight="false" outlineLevel="0" collapsed="false">
      <c r="A290" s="29"/>
      <c r="B290" s="14"/>
      <c r="C290" s="19" t="str">
        <f aca="false">IF(B290="","",IFERROR(INDEX(Alunos!$J$2:$J$301,MATCH(B290,Alunos!$S$2:$S$301,0)),""))</f>
        <v/>
      </c>
      <c r="D290" s="21" t="str">
        <f aca="false">IF(B290="","",IFERROR(INDEX(Alunos!$N$2:$N$301,MATCH(B290,Alunos!$S$2:$S$301,0)),""))</f>
        <v/>
      </c>
      <c r="E290" s="30" t="str">
        <f aca="false">IF(OR(A290="",B290=""),"",DATE(YEAR(A290),MONTH(A290),MIN(IFERROR(INDEX(Alunos!$O$2:$O$301,MATCH(B290,Alunos!$S$2:$S$301,0)),10),DAY(DATE(YEAR(A290),MONTH(A290)+1,0)))))</f>
        <v/>
      </c>
      <c r="F290" s="26"/>
      <c r="G290" s="24"/>
      <c r="H290" s="14"/>
      <c r="I290" s="19" t="str">
        <f aca="true">IF(OR(A290="",B290=""),"",IF(F290&lt;&gt;"","Pago",IF(TODAY()&gt;E290,"Atrasado","Em aberto")))</f>
        <v/>
      </c>
      <c r="J290" s="20" t="str">
        <f aca="true">IF(I290="Atrasado",TODAY()-E290,"")</f>
        <v/>
      </c>
      <c r="K290" s="31" t="str">
        <f aca="false">IF(A290="","",DATE(YEAR(A290),MONTH(A290),1))</f>
        <v/>
      </c>
      <c r="L290" s="14"/>
    </row>
    <row r="291" customFormat="false" ht="15" hidden="false" customHeight="false" outlineLevel="0" collapsed="false">
      <c r="A291" s="29"/>
      <c r="B291" s="14"/>
      <c r="C291" s="19" t="str">
        <f aca="false">IF(B291="","",IFERROR(INDEX(Alunos!$J$2:$J$301,MATCH(B291,Alunos!$S$2:$S$301,0)),""))</f>
        <v/>
      </c>
      <c r="D291" s="21" t="str">
        <f aca="false">IF(B291="","",IFERROR(INDEX(Alunos!$N$2:$N$301,MATCH(B291,Alunos!$S$2:$S$301,0)),""))</f>
        <v/>
      </c>
      <c r="E291" s="30" t="str">
        <f aca="false">IF(OR(A291="",B291=""),"",DATE(YEAR(A291),MONTH(A291),MIN(IFERROR(INDEX(Alunos!$O$2:$O$301,MATCH(B291,Alunos!$S$2:$S$301,0)),10),DAY(DATE(YEAR(A291),MONTH(A291)+1,0)))))</f>
        <v/>
      </c>
      <c r="F291" s="26"/>
      <c r="G291" s="24"/>
      <c r="H291" s="14"/>
      <c r="I291" s="19" t="str">
        <f aca="true">IF(OR(A291="",B291=""),"",IF(F291&lt;&gt;"","Pago",IF(TODAY()&gt;E291,"Atrasado","Em aberto")))</f>
        <v/>
      </c>
      <c r="J291" s="20" t="str">
        <f aca="true">IF(I291="Atrasado",TODAY()-E291,"")</f>
        <v/>
      </c>
      <c r="K291" s="31" t="str">
        <f aca="false">IF(A291="","",DATE(YEAR(A291),MONTH(A291),1))</f>
        <v/>
      </c>
      <c r="L291" s="14"/>
    </row>
    <row r="292" customFormat="false" ht="15" hidden="false" customHeight="false" outlineLevel="0" collapsed="false">
      <c r="A292" s="29"/>
      <c r="B292" s="14"/>
      <c r="C292" s="19" t="str">
        <f aca="false">IF(B292="","",IFERROR(INDEX(Alunos!$J$2:$J$301,MATCH(B292,Alunos!$S$2:$S$301,0)),""))</f>
        <v/>
      </c>
      <c r="D292" s="21" t="str">
        <f aca="false">IF(B292="","",IFERROR(INDEX(Alunos!$N$2:$N$301,MATCH(B292,Alunos!$S$2:$S$301,0)),""))</f>
        <v/>
      </c>
      <c r="E292" s="30" t="str">
        <f aca="false">IF(OR(A292="",B292=""),"",DATE(YEAR(A292),MONTH(A292),MIN(IFERROR(INDEX(Alunos!$O$2:$O$301,MATCH(B292,Alunos!$S$2:$S$301,0)),10),DAY(DATE(YEAR(A292),MONTH(A292)+1,0)))))</f>
        <v/>
      </c>
      <c r="F292" s="26"/>
      <c r="G292" s="24"/>
      <c r="H292" s="14"/>
      <c r="I292" s="19" t="str">
        <f aca="true">IF(OR(A292="",B292=""),"",IF(F292&lt;&gt;"","Pago",IF(TODAY()&gt;E292,"Atrasado","Em aberto")))</f>
        <v/>
      </c>
      <c r="J292" s="20" t="str">
        <f aca="true">IF(I292="Atrasado",TODAY()-E292,"")</f>
        <v/>
      </c>
      <c r="K292" s="31" t="str">
        <f aca="false">IF(A292="","",DATE(YEAR(A292),MONTH(A292),1))</f>
        <v/>
      </c>
      <c r="L292" s="14"/>
    </row>
    <row r="293" customFormat="false" ht="15" hidden="false" customHeight="false" outlineLevel="0" collapsed="false">
      <c r="A293" s="29"/>
      <c r="B293" s="14"/>
      <c r="C293" s="19" t="str">
        <f aca="false">IF(B293="","",IFERROR(INDEX(Alunos!$J$2:$J$301,MATCH(B293,Alunos!$S$2:$S$301,0)),""))</f>
        <v/>
      </c>
      <c r="D293" s="21" t="str">
        <f aca="false">IF(B293="","",IFERROR(INDEX(Alunos!$N$2:$N$301,MATCH(B293,Alunos!$S$2:$S$301,0)),""))</f>
        <v/>
      </c>
      <c r="E293" s="30" t="str">
        <f aca="false">IF(OR(A293="",B293=""),"",DATE(YEAR(A293),MONTH(A293),MIN(IFERROR(INDEX(Alunos!$O$2:$O$301,MATCH(B293,Alunos!$S$2:$S$301,0)),10),DAY(DATE(YEAR(A293),MONTH(A293)+1,0)))))</f>
        <v/>
      </c>
      <c r="F293" s="26"/>
      <c r="G293" s="24"/>
      <c r="H293" s="14"/>
      <c r="I293" s="19" t="str">
        <f aca="true">IF(OR(A293="",B293=""),"",IF(F293&lt;&gt;"","Pago",IF(TODAY()&gt;E293,"Atrasado","Em aberto")))</f>
        <v/>
      </c>
      <c r="J293" s="20" t="str">
        <f aca="true">IF(I293="Atrasado",TODAY()-E293,"")</f>
        <v/>
      </c>
      <c r="K293" s="31" t="str">
        <f aca="false">IF(A293="","",DATE(YEAR(A293),MONTH(A293),1))</f>
        <v/>
      </c>
      <c r="L293" s="14"/>
    </row>
    <row r="294" customFormat="false" ht="15" hidden="false" customHeight="false" outlineLevel="0" collapsed="false">
      <c r="A294" s="29"/>
      <c r="B294" s="14"/>
      <c r="C294" s="19" t="str">
        <f aca="false">IF(B294="","",IFERROR(INDEX(Alunos!$J$2:$J$301,MATCH(B294,Alunos!$S$2:$S$301,0)),""))</f>
        <v/>
      </c>
      <c r="D294" s="21" t="str">
        <f aca="false">IF(B294="","",IFERROR(INDEX(Alunos!$N$2:$N$301,MATCH(B294,Alunos!$S$2:$S$301,0)),""))</f>
        <v/>
      </c>
      <c r="E294" s="30" t="str">
        <f aca="false">IF(OR(A294="",B294=""),"",DATE(YEAR(A294),MONTH(A294),MIN(IFERROR(INDEX(Alunos!$O$2:$O$301,MATCH(B294,Alunos!$S$2:$S$301,0)),10),DAY(DATE(YEAR(A294),MONTH(A294)+1,0)))))</f>
        <v/>
      </c>
      <c r="F294" s="26"/>
      <c r="G294" s="24"/>
      <c r="H294" s="14"/>
      <c r="I294" s="19" t="str">
        <f aca="true">IF(OR(A294="",B294=""),"",IF(F294&lt;&gt;"","Pago",IF(TODAY()&gt;E294,"Atrasado","Em aberto")))</f>
        <v/>
      </c>
      <c r="J294" s="20" t="str">
        <f aca="true">IF(I294="Atrasado",TODAY()-E294,"")</f>
        <v/>
      </c>
      <c r="K294" s="31" t="str">
        <f aca="false">IF(A294="","",DATE(YEAR(A294),MONTH(A294),1))</f>
        <v/>
      </c>
      <c r="L294" s="14"/>
    </row>
    <row r="295" customFormat="false" ht="15" hidden="false" customHeight="false" outlineLevel="0" collapsed="false">
      <c r="A295" s="29"/>
      <c r="B295" s="14"/>
      <c r="C295" s="19" t="str">
        <f aca="false">IF(B295="","",IFERROR(INDEX(Alunos!$J$2:$J$301,MATCH(B295,Alunos!$S$2:$S$301,0)),""))</f>
        <v/>
      </c>
      <c r="D295" s="21" t="str">
        <f aca="false">IF(B295="","",IFERROR(INDEX(Alunos!$N$2:$N$301,MATCH(B295,Alunos!$S$2:$S$301,0)),""))</f>
        <v/>
      </c>
      <c r="E295" s="30" t="str">
        <f aca="false">IF(OR(A295="",B295=""),"",DATE(YEAR(A295),MONTH(A295),MIN(IFERROR(INDEX(Alunos!$O$2:$O$301,MATCH(B295,Alunos!$S$2:$S$301,0)),10),DAY(DATE(YEAR(A295),MONTH(A295)+1,0)))))</f>
        <v/>
      </c>
      <c r="F295" s="26"/>
      <c r="G295" s="24"/>
      <c r="H295" s="14"/>
      <c r="I295" s="19" t="str">
        <f aca="true">IF(OR(A295="",B295=""),"",IF(F295&lt;&gt;"","Pago",IF(TODAY()&gt;E295,"Atrasado","Em aberto")))</f>
        <v/>
      </c>
      <c r="J295" s="20" t="str">
        <f aca="true">IF(I295="Atrasado",TODAY()-E295,"")</f>
        <v/>
      </c>
      <c r="K295" s="31" t="str">
        <f aca="false">IF(A295="","",DATE(YEAR(A295),MONTH(A295),1))</f>
        <v/>
      </c>
      <c r="L295" s="14"/>
    </row>
    <row r="296" customFormat="false" ht="15" hidden="false" customHeight="false" outlineLevel="0" collapsed="false">
      <c r="A296" s="29"/>
      <c r="B296" s="14"/>
      <c r="C296" s="19" t="str">
        <f aca="false">IF(B296="","",IFERROR(INDEX(Alunos!$J$2:$J$301,MATCH(B296,Alunos!$S$2:$S$301,0)),""))</f>
        <v/>
      </c>
      <c r="D296" s="21" t="str">
        <f aca="false">IF(B296="","",IFERROR(INDEX(Alunos!$N$2:$N$301,MATCH(B296,Alunos!$S$2:$S$301,0)),""))</f>
        <v/>
      </c>
      <c r="E296" s="30" t="str">
        <f aca="false">IF(OR(A296="",B296=""),"",DATE(YEAR(A296),MONTH(A296),MIN(IFERROR(INDEX(Alunos!$O$2:$O$301,MATCH(B296,Alunos!$S$2:$S$301,0)),10),DAY(DATE(YEAR(A296),MONTH(A296)+1,0)))))</f>
        <v/>
      </c>
      <c r="F296" s="26"/>
      <c r="G296" s="24"/>
      <c r="H296" s="14"/>
      <c r="I296" s="19" t="str">
        <f aca="true">IF(OR(A296="",B296=""),"",IF(F296&lt;&gt;"","Pago",IF(TODAY()&gt;E296,"Atrasado","Em aberto")))</f>
        <v/>
      </c>
      <c r="J296" s="20" t="str">
        <f aca="true">IF(I296="Atrasado",TODAY()-E296,"")</f>
        <v/>
      </c>
      <c r="K296" s="31" t="str">
        <f aca="false">IF(A296="","",DATE(YEAR(A296),MONTH(A296),1))</f>
        <v/>
      </c>
      <c r="L296" s="14"/>
    </row>
    <row r="297" customFormat="false" ht="15" hidden="false" customHeight="false" outlineLevel="0" collapsed="false">
      <c r="A297" s="29"/>
      <c r="B297" s="14"/>
      <c r="C297" s="19" t="str">
        <f aca="false">IF(B297="","",IFERROR(INDEX(Alunos!$J$2:$J$301,MATCH(B297,Alunos!$S$2:$S$301,0)),""))</f>
        <v/>
      </c>
      <c r="D297" s="21" t="str">
        <f aca="false">IF(B297="","",IFERROR(INDEX(Alunos!$N$2:$N$301,MATCH(B297,Alunos!$S$2:$S$301,0)),""))</f>
        <v/>
      </c>
      <c r="E297" s="30" t="str">
        <f aca="false">IF(OR(A297="",B297=""),"",DATE(YEAR(A297),MONTH(A297),MIN(IFERROR(INDEX(Alunos!$O$2:$O$301,MATCH(B297,Alunos!$S$2:$S$301,0)),10),DAY(DATE(YEAR(A297),MONTH(A297)+1,0)))))</f>
        <v/>
      </c>
      <c r="F297" s="26"/>
      <c r="G297" s="24"/>
      <c r="H297" s="14"/>
      <c r="I297" s="19" t="str">
        <f aca="true">IF(OR(A297="",B297=""),"",IF(F297&lt;&gt;"","Pago",IF(TODAY()&gt;E297,"Atrasado","Em aberto")))</f>
        <v/>
      </c>
      <c r="J297" s="20" t="str">
        <f aca="true">IF(I297="Atrasado",TODAY()-E297,"")</f>
        <v/>
      </c>
      <c r="K297" s="31" t="str">
        <f aca="false">IF(A297="","",DATE(YEAR(A297),MONTH(A297),1))</f>
        <v/>
      </c>
      <c r="L297" s="14"/>
    </row>
    <row r="298" customFormat="false" ht="15" hidden="false" customHeight="false" outlineLevel="0" collapsed="false">
      <c r="A298" s="29"/>
      <c r="B298" s="14"/>
      <c r="C298" s="19" t="str">
        <f aca="false">IF(B298="","",IFERROR(INDEX(Alunos!$J$2:$J$301,MATCH(B298,Alunos!$S$2:$S$301,0)),""))</f>
        <v/>
      </c>
      <c r="D298" s="21" t="str">
        <f aca="false">IF(B298="","",IFERROR(INDEX(Alunos!$N$2:$N$301,MATCH(B298,Alunos!$S$2:$S$301,0)),""))</f>
        <v/>
      </c>
      <c r="E298" s="30" t="str">
        <f aca="false">IF(OR(A298="",B298=""),"",DATE(YEAR(A298),MONTH(A298),MIN(IFERROR(INDEX(Alunos!$O$2:$O$301,MATCH(B298,Alunos!$S$2:$S$301,0)),10),DAY(DATE(YEAR(A298),MONTH(A298)+1,0)))))</f>
        <v/>
      </c>
      <c r="F298" s="26"/>
      <c r="G298" s="24"/>
      <c r="H298" s="14"/>
      <c r="I298" s="19" t="str">
        <f aca="true">IF(OR(A298="",B298=""),"",IF(F298&lt;&gt;"","Pago",IF(TODAY()&gt;E298,"Atrasado","Em aberto")))</f>
        <v/>
      </c>
      <c r="J298" s="20" t="str">
        <f aca="true">IF(I298="Atrasado",TODAY()-E298,"")</f>
        <v/>
      </c>
      <c r="K298" s="31" t="str">
        <f aca="false">IF(A298="","",DATE(YEAR(A298),MONTH(A298),1))</f>
        <v/>
      </c>
      <c r="L298" s="14"/>
    </row>
    <row r="299" customFormat="false" ht="15" hidden="false" customHeight="false" outlineLevel="0" collapsed="false">
      <c r="A299" s="29"/>
      <c r="B299" s="14"/>
      <c r="C299" s="19" t="str">
        <f aca="false">IF(B299="","",IFERROR(INDEX(Alunos!$J$2:$J$301,MATCH(B299,Alunos!$S$2:$S$301,0)),""))</f>
        <v/>
      </c>
      <c r="D299" s="21" t="str">
        <f aca="false">IF(B299="","",IFERROR(INDEX(Alunos!$N$2:$N$301,MATCH(B299,Alunos!$S$2:$S$301,0)),""))</f>
        <v/>
      </c>
      <c r="E299" s="30" t="str">
        <f aca="false">IF(OR(A299="",B299=""),"",DATE(YEAR(A299),MONTH(A299),MIN(IFERROR(INDEX(Alunos!$O$2:$O$301,MATCH(B299,Alunos!$S$2:$S$301,0)),10),DAY(DATE(YEAR(A299),MONTH(A299)+1,0)))))</f>
        <v/>
      </c>
      <c r="F299" s="26"/>
      <c r="G299" s="24"/>
      <c r="H299" s="14"/>
      <c r="I299" s="19" t="str">
        <f aca="true">IF(OR(A299="",B299=""),"",IF(F299&lt;&gt;"","Pago",IF(TODAY()&gt;E299,"Atrasado","Em aberto")))</f>
        <v/>
      </c>
      <c r="J299" s="20" t="str">
        <f aca="true">IF(I299="Atrasado",TODAY()-E299,"")</f>
        <v/>
      </c>
      <c r="K299" s="31" t="str">
        <f aca="false">IF(A299="","",DATE(YEAR(A299),MONTH(A299),1))</f>
        <v/>
      </c>
      <c r="L299" s="14"/>
    </row>
    <row r="300" customFormat="false" ht="15" hidden="false" customHeight="false" outlineLevel="0" collapsed="false">
      <c r="A300" s="29"/>
      <c r="B300" s="14"/>
      <c r="C300" s="19" t="str">
        <f aca="false">IF(B300="","",IFERROR(INDEX(Alunos!$J$2:$J$301,MATCH(B300,Alunos!$S$2:$S$301,0)),""))</f>
        <v/>
      </c>
      <c r="D300" s="21" t="str">
        <f aca="false">IF(B300="","",IFERROR(INDEX(Alunos!$N$2:$N$301,MATCH(B300,Alunos!$S$2:$S$301,0)),""))</f>
        <v/>
      </c>
      <c r="E300" s="30" t="str">
        <f aca="false">IF(OR(A300="",B300=""),"",DATE(YEAR(A300),MONTH(A300),MIN(IFERROR(INDEX(Alunos!$O$2:$O$301,MATCH(B300,Alunos!$S$2:$S$301,0)),10),DAY(DATE(YEAR(A300),MONTH(A300)+1,0)))))</f>
        <v/>
      </c>
      <c r="F300" s="26"/>
      <c r="G300" s="24"/>
      <c r="H300" s="14"/>
      <c r="I300" s="19" t="str">
        <f aca="true">IF(OR(A300="",B300=""),"",IF(F300&lt;&gt;"","Pago",IF(TODAY()&gt;E300,"Atrasado","Em aberto")))</f>
        <v/>
      </c>
      <c r="J300" s="20" t="str">
        <f aca="true">IF(I300="Atrasado",TODAY()-E300,"")</f>
        <v/>
      </c>
      <c r="K300" s="31" t="str">
        <f aca="false">IF(A300="","",DATE(YEAR(A300),MONTH(A300),1))</f>
        <v/>
      </c>
      <c r="L300" s="14"/>
    </row>
    <row r="301" customFormat="false" ht="15" hidden="false" customHeight="false" outlineLevel="0" collapsed="false">
      <c r="A301" s="29"/>
      <c r="B301" s="14"/>
      <c r="C301" s="19" t="str">
        <f aca="false">IF(B301="","",IFERROR(INDEX(Alunos!$J$2:$J$301,MATCH(B301,Alunos!$S$2:$S$301,0)),""))</f>
        <v/>
      </c>
      <c r="D301" s="21" t="str">
        <f aca="false">IF(B301="","",IFERROR(INDEX(Alunos!$N$2:$N$301,MATCH(B301,Alunos!$S$2:$S$301,0)),""))</f>
        <v/>
      </c>
      <c r="E301" s="30" t="str">
        <f aca="false">IF(OR(A301="",B301=""),"",DATE(YEAR(A301),MONTH(A301),MIN(IFERROR(INDEX(Alunos!$O$2:$O$301,MATCH(B301,Alunos!$S$2:$S$301,0)),10),DAY(DATE(YEAR(A301),MONTH(A301)+1,0)))))</f>
        <v/>
      </c>
      <c r="F301" s="26"/>
      <c r="G301" s="24"/>
      <c r="H301" s="14"/>
      <c r="I301" s="19" t="str">
        <f aca="true">IF(OR(A301="",B301=""),"",IF(F301&lt;&gt;"","Pago",IF(TODAY()&gt;E301,"Atrasado","Em aberto")))</f>
        <v/>
      </c>
      <c r="J301" s="20" t="str">
        <f aca="true">IF(I301="Atrasado",TODAY()-E301,"")</f>
        <v/>
      </c>
      <c r="K301" s="31" t="str">
        <f aca="false">IF(A301="","",DATE(YEAR(A301),MONTH(A301),1))</f>
        <v/>
      </c>
      <c r="L301" s="14"/>
    </row>
  </sheetData>
  <conditionalFormatting sqref="A2:L301">
    <cfRule type="expression" priority="2" aboveAverage="0" equalAverage="0" bottom="0" percent="0" rank="0" text="" dxfId="0">
      <formula>$I2="Atrasado"</formula>
    </cfRule>
    <cfRule type="expression" priority="3" aboveAverage="0" equalAverage="0" bottom="0" percent="0" rank="0" text="" dxfId="1">
      <formula>$I2="Pago"</formula>
    </cfRule>
  </conditionalFormatting>
  <dataValidations count="2">
    <dataValidation allowBlank="true" error="Escolha um valor da lista." errorStyle="stop" errorTitle="Valor fora da lista" operator="between" showDropDown="false" showErrorMessage="false" showInputMessage="false" sqref="B2:B301" type="list">
      <formula1>Alunos!$S$2:$S$301</formula1>
      <formula2>0</formula2>
    </dataValidation>
    <dataValidation allowBlank="true" error="Escolha um valor da lista." errorStyle="stop" errorTitle="Valor fora da lista" operator="between" showDropDown="false" showErrorMessage="false" showInputMessage="false" sqref="H2:H301" type="list">
      <formula1>"Pix,Boleto,Cartão,Transferência,Dinheiro"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2026-09-27T02:28:59Z</dcterms:created>
  <dc:creator>have a band pro</dc:creator>
  <dc:description/>
  <dc:language>pt-BR</dc:language>
  <cp:lastModifiedBy/>
  <dcterms:modified xsi:type="dcterms:W3CDTF">2026-09-27T02:28:59Z</dcterms:modified>
  <cp:revision>0</cp:revision>
  <dc:subject>Modelo gratuito: alunos, aulas e reposições, mensalidades e pagamento de professores</dc:subject>
  <dc:title>Planilha para escola de música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